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16170" windowHeight="3720"/>
  </bookViews>
  <sheets>
    <sheet name="Deckblatt" sheetId="38" r:id="rId1"/>
    <sheet name="Erfolgsplan" sheetId="71" r:id="rId2"/>
    <sheet name="Vermögensplan" sheetId="76" r:id="rId3"/>
    <sheet name="Personalplan" sheetId="73" r:id="rId4"/>
    <sheet name="Investitionsplan" sheetId="67" r:id="rId5"/>
  </sheets>
  <definedNames>
    <definedName name="_xlnm.Print_Area" localSheetId="4">Investitionsplan!#REF!</definedName>
    <definedName name="_xlnm.Print_Area" localSheetId="3">Personalplan!$A$1:$K$28</definedName>
    <definedName name="Print_Area" localSheetId="0">Deckblatt!$A$1:$G$41</definedName>
    <definedName name="Print_Area" localSheetId="1">Erfolgsplan!$B$1:$M$52</definedName>
    <definedName name="Print_Area" localSheetId="4">Investitionsplan!#REF!</definedName>
    <definedName name="Print_Area" localSheetId="2">Vermögensplan!$B$1:$J$52</definedName>
  </definedNames>
  <calcPr calcId="152511"/>
</workbook>
</file>

<file path=xl/calcChain.xml><?xml version="1.0" encoding="utf-8"?>
<calcChain xmlns="http://schemas.openxmlformats.org/spreadsheetml/2006/main">
  <c r="M40" i="67" l="1"/>
  <c r="L40" i="67"/>
  <c r="K40" i="67"/>
  <c r="J40" i="67"/>
  <c r="I40" i="67"/>
  <c r="H40" i="67"/>
  <c r="G40" i="67"/>
  <c r="F40" i="67"/>
  <c r="J21" i="76"/>
  <c r="I21" i="76"/>
  <c r="H21" i="76"/>
  <c r="G21" i="76"/>
  <c r="F21" i="76"/>
  <c r="E21" i="76"/>
  <c r="D21" i="76"/>
  <c r="C21" i="76"/>
  <c r="J18" i="76"/>
  <c r="I18" i="76"/>
  <c r="H18" i="76"/>
  <c r="G18" i="76"/>
  <c r="F18" i="76"/>
  <c r="E18" i="76"/>
  <c r="D18" i="76"/>
  <c r="C18" i="76"/>
  <c r="J6" i="76"/>
  <c r="J14" i="76" s="1"/>
  <c r="I6" i="76"/>
  <c r="I14" i="76" s="1"/>
  <c r="H6" i="76"/>
  <c r="H14" i="76" s="1"/>
  <c r="G6" i="76"/>
  <c r="G14" i="76" s="1"/>
  <c r="F6" i="76"/>
  <c r="F14" i="76" s="1"/>
  <c r="E6" i="76"/>
  <c r="E14" i="76" s="1"/>
  <c r="D6" i="76"/>
  <c r="D14" i="76" s="1"/>
  <c r="C6" i="76"/>
  <c r="C14" i="76" s="1"/>
  <c r="M30" i="71"/>
  <c r="L30" i="71"/>
  <c r="K30" i="71"/>
  <c r="J30" i="71"/>
  <c r="I30" i="71"/>
  <c r="H30" i="71"/>
  <c r="G30" i="71"/>
  <c r="F30" i="71"/>
  <c r="E30" i="71"/>
  <c r="D30" i="71"/>
  <c r="C30" i="71"/>
  <c r="H24" i="71"/>
  <c r="I24" i="71"/>
  <c r="I23" i="71"/>
  <c r="I22" i="71"/>
  <c r="I21" i="71"/>
  <c r="H23" i="71"/>
  <c r="H22" i="71"/>
  <c r="H21" i="71"/>
  <c r="I20" i="71"/>
  <c r="H20" i="71"/>
  <c r="G24" i="71"/>
  <c r="G23" i="71"/>
  <c r="G22" i="71"/>
  <c r="G21" i="71"/>
  <c r="G20" i="71"/>
  <c r="C15" i="76" l="1"/>
  <c r="C27" i="76" s="1"/>
  <c r="D15" i="76" l="1"/>
  <c r="D27" i="76" s="1"/>
  <c r="I17" i="71"/>
  <c r="H17" i="71"/>
  <c r="G17" i="71"/>
  <c r="I13" i="71"/>
  <c r="H13" i="71"/>
  <c r="G13" i="71"/>
  <c r="I11" i="71"/>
  <c r="H11" i="71"/>
  <c r="G11" i="71"/>
  <c r="G10" i="71"/>
  <c r="H10" i="71"/>
  <c r="H19" i="71" s="1"/>
  <c r="I10" i="71"/>
  <c r="E15" i="76" l="1"/>
  <c r="E27" i="76" s="1"/>
  <c r="I19" i="71"/>
  <c r="H25" i="71"/>
  <c r="I25" i="71"/>
  <c r="D17" i="71"/>
  <c r="F15" i="76" l="1"/>
  <c r="F27" i="76" s="1"/>
  <c r="I26" i="71"/>
  <c r="I31" i="71" s="1"/>
  <c r="I33" i="71" s="1"/>
  <c r="H26" i="71"/>
  <c r="H31" i="71" s="1"/>
  <c r="H33" i="71" s="1"/>
  <c r="C17" i="71"/>
  <c r="G15" i="76" l="1"/>
  <c r="G27" i="76" s="1"/>
  <c r="G21" i="73"/>
  <c r="H15" i="76" l="1"/>
  <c r="H27" i="76" s="1"/>
  <c r="I15" i="76"/>
  <c r="I27" i="76" s="1"/>
  <c r="H21" i="73"/>
  <c r="F22" i="73"/>
  <c r="D21" i="73"/>
  <c r="J15" i="76" l="1"/>
  <c r="J27" i="76" s="1"/>
  <c r="I21" i="73"/>
  <c r="C9" i="73"/>
  <c r="E9" i="73"/>
  <c r="F9" i="73"/>
  <c r="G9" i="73"/>
  <c r="H9" i="73"/>
  <c r="I9" i="73"/>
  <c r="D7" i="73"/>
  <c r="D9" i="73" s="1"/>
  <c r="J21" i="73" l="1"/>
  <c r="C23" i="73"/>
  <c r="J23" i="73" l="1"/>
  <c r="I23" i="73"/>
  <c r="H23" i="73"/>
  <c r="G23" i="73"/>
  <c r="F23" i="73"/>
  <c r="D23" i="73"/>
  <c r="E23" i="73"/>
  <c r="J9" i="73"/>
  <c r="E25" i="71" l="1"/>
  <c r="E19" i="71"/>
  <c r="E26" i="71" l="1"/>
  <c r="E31" i="71" s="1"/>
  <c r="E33" i="71" s="1"/>
  <c r="D25" i="71"/>
  <c r="D19" i="71"/>
  <c r="D26" i="71" l="1"/>
  <c r="D31" i="71"/>
  <c r="D33" i="71" s="1"/>
  <c r="J25" i="71"/>
  <c r="J19" i="71"/>
  <c r="J26" i="71" s="1"/>
  <c r="J31" i="71" l="1"/>
  <c r="J33" i="71" s="1"/>
  <c r="F25" i="71"/>
  <c r="C25" i="71"/>
  <c r="F19" i="71"/>
  <c r="F26" i="71" s="1"/>
  <c r="C19" i="71"/>
  <c r="M25" i="71"/>
  <c r="M19" i="71" s="1"/>
  <c r="L25" i="71"/>
  <c r="L19" i="71" s="1"/>
  <c r="L26" i="71" s="1"/>
  <c r="K25" i="71"/>
  <c r="K19" i="71" s="1"/>
  <c r="G25" i="71"/>
  <c r="G19" i="71"/>
  <c r="K26" i="71" l="1"/>
  <c r="K31" i="71" s="1"/>
  <c r="K33" i="71" s="1"/>
  <c r="M26" i="71"/>
  <c r="M31" i="71" s="1"/>
  <c r="M33" i="71" s="1"/>
  <c r="C26" i="71"/>
  <c r="C31" i="71" s="1"/>
  <c r="C33" i="71" s="1"/>
  <c r="G26" i="71"/>
  <c r="G31" i="71" s="1"/>
  <c r="G33" i="71" s="1"/>
  <c r="F31" i="71"/>
  <c r="F33" i="71" s="1"/>
  <c r="L31" i="71"/>
  <c r="L33" i="71" s="1"/>
</calcChain>
</file>

<file path=xl/sharedStrings.xml><?xml version="1.0" encoding="utf-8"?>
<sst xmlns="http://schemas.openxmlformats.org/spreadsheetml/2006/main" count="250" uniqueCount="166">
  <si>
    <t>Personalaufwand</t>
  </si>
  <si>
    <t>Betriebsergebnis</t>
  </si>
  <si>
    <t>Zinsaufwand</t>
  </si>
  <si>
    <t>Zinserträge</t>
  </si>
  <si>
    <t>Beteiligungsergebnis</t>
  </si>
  <si>
    <t>Finanzergebnis</t>
  </si>
  <si>
    <t>Umsatzerlöse, davon</t>
  </si>
  <si>
    <t>Inhaltsübersicht</t>
  </si>
  <si>
    <t>bezogene Leistungen</t>
  </si>
  <si>
    <t>1. Erfolgsplan</t>
  </si>
  <si>
    <t>Planungszeitraum:</t>
  </si>
  <si>
    <t>Bestandsveränderung</t>
  </si>
  <si>
    <t>bezogenes Material</t>
  </si>
  <si>
    <t>sonstiger betrieblicher Aufwand</t>
  </si>
  <si>
    <t>Summe Aufwand</t>
  </si>
  <si>
    <t>Ergeb. d. gewöhnl. Geschäftstätigkeit</t>
  </si>
  <si>
    <t>Ergebnis nach Steuern</t>
  </si>
  <si>
    <t>Prognose</t>
  </si>
  <si>
    <t>Planungssgrößen</t>
  </si>
  <si>
    <t>Bezeichnung</t>
  </si>
  <si>
    <t xml:space="preserve">     sonstige Umsätze FHB</t>
  </si>
  <si>
    <t xml:space="preserve">     aus Geschäftsbesorgung FHB</t>
  </si>
  <si>
    <t xml:space="preserve">sonstige Erträge, davon </t>
  </si>
  <si>
    <r>
      <t xml:space="preserve">   </t>
    </r>
    <r>
      <rPr>
        <i/>
        <sz val="10"/>
        <rFont val="Arial"/>
        <family val="2"/>
      </rPr>
      <t>sonstige Erträge FHB</t>
    </r>
  </si>
  <si>
    <t>lfd. Nr.</t>
  </si>
  <si>
    <t>Projekte</t>
  </si>
  <si>
    <t>Anteil Drittmittel</t>
  </si>
  <si>
    <t>in %</t>
  </si>
  <si>
    <t>Immaterielle Wirtschaftsgüter</t>
  </si>
  <si>
    <t>...</t>
  </si>
  <si>
    <t>Summe immaterielle Wirtschaftsgüter</t>
  </si>
  <si>
    <t>Unbebaute und bebaute Grundstücke</t>
  </si>
  <si>
    <t>Summe unbebaute und bebaute Grundstücke</t>
  </si>
  <si>
    <t>Maschinen und technische Anlagen</t>
  </si>
  <si>
    <t>Summe Maschinen und technische Anlagen</t>
  </si>
  <si>
    <t>Andere Anlagen, Betriebs- und Geschäftsausstattung</t>
  </si>
  <si>
    <t>Summe Betriebs- und Geschäftsausstattung</t>
  </si>
  <si>
    <t>Finanzanlagen / Beteiligungen</t>
  </si>
  <si>
    <t>Summe Finanzanlagen / Beteiligungen</t>
  </si>
  <si>
    <t>Summe Investitionen</t>
  </si>
  <si>
    <t>Projekt 1</t>
  </si>
  <si>
    <t>Projekt 2</t>
  </si>
  <si>
    <t>2.1.</t>
  </si>
  <si>
    <t>4.1.</t>
  </si>
  <si>
    <t>5.1.</t>
  </si>
  <si>
    <t>1.1.</t>
  </si>
  <si>
    <t>1.2.</t>
  </si>
  <si>
    <t>…</t>
  </si>
  <si>
    <t>3.1.</t>
  </si>
  <si>
    <t>Gesamtleistung</t>
  </si>
  <si>
    <t>Abschreibungen</t>
  </si>
  <si>
    <t>Steuern</t>
  </si>
  <si>
    <t>Technisches Personal</t>
  </si>
  <si>
    <t>Kaufmännisch-verwaltendes Personal</t>
  </si>
  <si>
    <t>Gewerbliches Personal</t>
  </si>
  <si>
    <t xml:space="preserve">                    Beamtinnen/Beamte</t>
  </si>
  <si>
    <t>Personalkosten:</t>
  </si>
  <si>
    <t xml:space="preserve">T€ </t>
  </si>
  <si>
    <t>Summe</t>
  </si>
  <si>
    <t>davon aus der Kernverwaltung</t>
  </si>
  <si>
    <r>
      <t>1)</t>
    </r>
    <r>
      <rPr>
        <sz val="8"/>
        <rFont val="Arial"/>
        <family val="2"/>
      </rPr>
      <t xml:space="preserve">  jeweils in Vollzeitäquivalenten der durchschnittlich Beschäftigten, ohne Auszubildende</t>
    </r>
  </si>
  <si>
    <r>
      <t>Summe (</t>
    </r>
    <r>
      <rPr>
        <b/>
        <sz val="10"/>
        <rFont val="Arial"/>
        <family val="2"/>
      </rPr>
      <t>Beschäftigungsvolumen</t>
    </r>
    <r>
      <rPr>
        <sz val="10"/>
        <rFont val="Arial"/>
        <family val="2"/>
      </rPr>
      <t>)²</t>
    </r>
  </si>
  <si>
    <r>
      <t>Personalbestand:</t>
    </r>
    <r>
      <rPr>
        <b/>
        <vertAlign val="superscript"/>
        <sz val="10"/>
        <rFont val="Arial"/>
        <family val="2"/>
      </rPr>
      <t>1</t>
    </r>
  </si>
  <si>
    <t>Der Planungszeitraum orientiert sich an den Investitionsvorhaben.</t>
  </si>
  <si>
    <t xml:space="preserve">                    männliche Beschäftigte</t>
  </si>
  <si>
    <t xml:space="preserve">                    weibliche Beschäftigte</t>
  </si>
  <si>
    <t xml:space="preserve">                      a) ATZ-Beschäftigte in der Freistellungs-</t>
  </si>
  <si>
    <t xml:space="preserve">                          phase (im BV berücksichtigter Faktor) </t>
  </si>
  <si>
    <r>
      <rPr>
        <b/>
        <sz val="10"/>
        <rFont val="Arial"/>
        <family val="2"/>
      </rPr>
      <t>nachrichtlich:</t>
    </r>
    <r>
      <rPr>
        <sz val="10"/>
        <rFont val="Arial"/>
        <family val="2"/>
      </rPr>
      <t xml:space="preserve"> Auszubildende</t>
    </r>
  </si>
  <si>
    <t>Genehmigung durch Beschluss des Aufsichtsgre-miums vom (TT.MM.JJ)</t>
  </si>
  <si>
    <r>
      <t xml:space="preserve">davon:         </t>
    </r>
    <r>
      <rPr>
        <sz val="10"/>
        <rFont val="Arial"/>
        <family val="2"/>
      </rPr>
      <t>nicht aktiv Beschäftigte:</t>
    </r>
  </si>
  <si>
    <t xml:space="preserve">                       b) Sonstige nicht aktiv Beschäftigte</t>
  </si>
  <si>
    <t>Eigenbetrieb/Museumsstiftung:</t>
  </si>
  <si>
    <t>Gewinn- und Verlustrechnung (in T€)</t>
  </si>
  <si>
    <t>Finanzplan</t>
  </si>
  <si>
    <t>Wirtschaftsplan</t>
  </si>
  <si>
    <t xml:space="preserve">Eigenbetrieb/Museumsstiftung: </t>
  </si>
  <si>
    <t>1a</t>
  </si>
  <si>
    <t>1b</t>
  </si>
  <si>
    <t>4a</t>
  </si>
  <si>
    <r>
      <t>Summe übrige Investitionen unter 250 T€</t>
    </r>
    <r>
      <rPr>
        <b/>
        <sz val="10"/>
        <rFont val="TondoKB"/>
      </rPr>
      <t/>
    </r>
  </si>
  <si>
    <t>Planung</t>
  </si>
  <si>
    <t>Ist</t>
  </si>
  <si>
    <t>KiTa Bremen, Eigenbetrieb der Stadtgemeinde Bremen</t>
  </si>
  <si>
    <t xml:space="preserve">zuständiges Fachressort: </t>
  </si>
  <si>
    <t>Senatorin für Kinder und Bildung</t>
  </si>
  <si>
    <t>(Abschreibungswerte)</t>
  </si>
  <si>
    <t xml:space="preserve">                    schwerbehinderte Beschäftigte (Quote lt. PuMa)</t>
  </si>
  <si>
    <r>
      <t xml:space="preserve">2)  </t>
    </r>
    <r>
      <rPr>
        <sz val="8"/>
        <rFont val="Arial"/>
        <family val="2"/>
      </rPr>
      <t xml:space="preserve">Das Beschäftigungsvolumen zählt alle Beschäftigten, die im Planungszeitraum mit dem Eigenbetrieb in einem Beschäftigungsverhältnis stehen, umgerechnet auf Vollzeiteinheiten (VZE). </t>
    </r>
  </si>
  <si>
    <t>Ist
2015</t>
  </si>
  <si>
    <t>2. Vermögensplan</t>
  </si>
  <si>
    <t xml:space="preserve">lfd. Nr. </t>
  </si>
  <si>
    <r>
      <t xml:space="preserve">Mittelbedarf für </t>
    </r>
    <r>
      <rPr>
        <b/>
        <sz val="10"/>
        <rFont val="Arial"/>
        <family val="2"/>
      </rPr>
      <t>Investionen</t>
    </r>
    <r>
      <rPr>
        <sz val="10"/>
        <rFont val="Arial"/>
        <family val="2"/>
      </rPr>
      <t xml:space="preserve"> in der Planungsperiode </t>
    </r>
  </si>
  <si>
    <t xml:space="preserve">    Immaterielle Vermögensgegenstände</t>
  </si>
  <si>
    <t xml:space="preserve">    Grundstücke, Gebäude</t>
  </si>
  <si>
    <t xml:space="preserve">    Technische Anlagen, Maschinen </t>
  </si>
  <si>
    <t xml:space="preserve">    Firmenfahrzeuge</t>
  </si>
  <si>
    <t xml:space="preserve">    Einrichtungen / Büroausstattungen</t>
  </si>
  <si>
    <t xml:space="preserve">    sonstige Investitionen </t>
  </si>
  <si>
    <t>Sonstiger Betriebsmittelbedarf in der Planungsperiode</t>
  </si>
  <si>
    <t>Mittelbedarf:</t>
  </si>
  <si>
    <r>
      <t>Gesellschaftermittel (FHB bzw. Beteiligungsgesellschaft</t>
    </r>
    <r>
      <rPr>
        <sz val="10"/>
        <rFont val="Arial"/>
        <family val="2"/>
      </rPr>
      <t>):</t>
    </r>
  </si>
  <si>
    <t xml:space="preserve">    Gesellschafterdarlehen</t>
  </si>
  <si>
    <t xml:space="preserve">    Zuschüsse</t>
  </si>
  <si>
    <t>Kreditaufnahmen</t>
  </si>
  <si>
    <t xml:space="preserve">    Investitionen</t>
  </si>
  <si>
    <t xml:space="preserve">    Betriebsmittel</t>
  </si>
  <si>
    <t>Finanzierung aus dem lfd. Geschäftsbetrieb (Innenfinanzierung)</t>
  </si>
  <si>
    <t xml:space="preserve">    Abschreibungen</t>
  </si>
  <si>
    <t xml:space="preserve">    Verkauf von Anlagevermögen</t>
  </si>
  <si>
    <t xml:space="preserve">    Überschüsse des Planjahres</t>
  </si>
  <si>
    <t xml:space="preserve">    Zuführung von Rücklagen</t>
  </si>
  <si>
    <t>sonstige Zuschüsse (Drittmittel)</t>
  </si>
  <si>
    <t>Mittelherkunft:</t>
  </si>
  <si>
    <t xml:space="preserve">Nachrichtlich: </t>
  </si>
  <si>
    <t>Stand des LHK-Kontos per 31.12.</t>
  </si>
  <si>
    <t>Nachrichtlich:</t>
  </si>
  <si>
    <t>Eigenkapital</t>
  </si>
  <si>
    <t>Eigenkapital, davon</t>
  </si>
  <si>
    <t>Optional:</t>
  </si>
  <si>
    <t xml:space="preserve">Kapitalflussrechnung </t>
  </si>
  <si>
    <t>Veränderung der Flüssigen Mittel</t>
  </si>
  <si>
    <t>3. Personalplan</t>
  </si>
  <si>
    <t>4. Investitionsplan</t>
  </si>
  <si>
    <t>Wirtschaftsplan 2018/19 für</t>
  </si>
  <si>
    <t>Ist
2016</t>
  </si>
  <si>
    <t>Jahr 2018 bis 2021</t>
  </si>
  <si>
    <t>Prognose
2017</t>
  </si>
  <si>
    <t>Planung
2017</t>
  </si>
  <si>
    <t>I. Quartal</t>
  </si>
  <si>
    <t>I.-II. Quartal</t>
  </si>
  <si>
    <t>I.-III. Quartal</t>
  </si>
  <si>
    <t>Gesamt</t>
  </si>
  <si>
    <t>Planjahr
2019</t>
  </si>
  <si>
    <t>Planjahr
2020</t>
  </si>
  <si>
    <t>Planjahr
2021</t>
  </si>
  <si>
    <t>Eigenbetrieb/Anstalt oder Stiftung öff. Rechts:</t>
  </si>
  <si>
    <t>(Name des Eigenbetriebs/der Anstalt oder Stiftung öff. Rechts)</t>
  </si>
  <si>
    <t>Planjahr</t>
  </si>
  <si>
    <t xml:space="preserve">   Kapital- / Gewinnrücklagen / SoPoR</t>
  </si>
  <si>
    <t xml:space="preserve">   Gewinn- / Verlustvortrag</t>
  </si>
  <si>
    <t>I. Mittelzufluss/-abfluss aus laufender Geschäftstätigkeit</t>
  </si>
  <si>
    <t>II. Mittelzufluss/-abfluss aus Investitionstätigkeit</t>
  </si>
  <si>
    <t>III. Mittelzufluss/-abfluss aus Finanzierungstätigkeit</t>
  </si>
  <si>
    <t xml:space="preserve">Eigenbetrieb/Anstalt oder Stiftung öff. Rechts: </t>
  </si>
  <si>
    <t>Planjahr 
2017</t>
  </si>
  <si>
    <t>Planjahr
2018</t>
  </si>
  <si>
    <t>Zuweisung FHB</t>
  </si>
  <si>
    <t>2a</t>
  </si>
  <si>
    <t>Institutionelle Förderung</t>
  </si>
  <si>
    <t>2b</t>
  </si>
  <si>
    <t>Projektförderung</t>
  </si>
  <si>
    <t>Vorvorjahr</t>
  </si>
  <si>
    <t>Vorjahr</t>
  </si>
  <si>
    <t>lfd. Jahr</t>
  </si>
  <si>
    <t>1c</t>
  </si>
  <si>
    <t>1d</t>
  </si>
  <si>
    <t>1e</t>
  </si>
  <si>
    <t>1f</t>
  </si>
  <si>
    <t>4b</t>
  </si>
  <si>
    <t>5a</t>
  </si>
  <si>
    <t>5b</t>
  </si>
  <si>
    <t>6a</t>
  </si>
  <si>
    <t>6b</t>
  </si>
  <si>
    <t>6c</t>
  </si>
  <si>
    <t>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</si>
</sst>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12"/>
      <name val="Univers"/>
      <family val="2"/>
    </font>
    <font>
      <b/>
      <sz val="8"/>
      <name val="Univers"/>
      <family val="2"/>
    </font>
    <font>
      <b/>
      <sz val="9"/>
      <name val="Univers"/>
      <family val="2"/>
    </font>
    <font>
      <sz val="11"/>
      <name val="Frutiger 55 Roman"/>
    </font>
    <font>
      <sz val="10"/>
      <name val="Univers"/>
      <family val="2"/>
    </font>
    <font>
      <sz val="11"/>
      <name val="Univers"/>
      <family val="2"/>
    </font>
    <font>
      <sz val="12"/>
      <name val="Univers"/>
      <family val="2"/>
    </font>
    <font>
      <sz val="8"/>
      <name val="Univers"/>
      <family val="2"/>
    </font>
    <font>
      <sz val="9"/>
      <name val="Univers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Wingdings"/>
      <charset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10"/>
      <name val="TondoKB"/>
    </font>
    <font>
      <sz val="10"/>
      <name val="TondoKB"/>
    </font>
    <font>
      <b/>
      <sz val="14"/>
      <name val="TondoKB"/>
    </font>
    <font>
      <b/>
      <u/>
      <sz val="10"/>
      <name val="TondoKB"/>
    </font>
    <font>
      <b/>
      <i/>
      <vertAlign val="superscript"/>
      <sz val="8"/>
      <name val="Arial"/>
      <family val="2"/>
    </font>
    <font>
      <sz val="9"/>
      <name val="Arial"/>
      <family val="2"/>
    </font>
    <font>
      <sz val="10"/>
      <name val="Frutiger 55 Roman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1">
    <xf numFmtId="0" fontId="0" fillId="0" borderId="0"/>
    <xf numFmtId="14" fontId="6" fillId="0" borderId="0" applyFill="0" applyBorder="0" applyProtection="0">
      <alignment horizontal="center" vertical="top" wrapText="1"/>
      <protection locked="0"/>
    </xf>
    <xf numFmtId="14" fontId="7" fillId="0" borderId="0" applyFill="0" applyBorder="0" applyProtection="0">
      <alignment horizontal="center" vertical="top" wrapText="1"/>
      <protection locked="0"/>
    </xf>
    <xf numFmtId="14" fontId="8" fillId="0" borderId="0" applyFill="0" applyBorder="0" applyProtection="0">
      <alignment horizontal="center" vertical="top" wrapText="1"/>
      <protection locked="0"/>
    </xf>
    <xf numFmtId="14" fontId="9" fillId="0" borderId="0" applyFill="0" applyBorder="0" applyProtection="0">
      <alignment horizontal="center" vertical="top" wrapText="1"/>
      <protection locked="0"/>
    </xf>
    <xf numFmtId="14" fontId="10" fillId="0" borderId="0" applyFill="0" applyBorder="0" applyProtection="0">
      <alignment horizontal="center" vertical="top" wrapText="1"/>
      <protection locked="0"/>
    </xf>
    <xf numFmtId="0" fontId="11" fillId="0" borderId="0"/>
    <xf numFmtId="49" fontId="12" fillId="0" borderId="0" applyFill="0" applyBorder="0" applyProtection="0">
      <protection locked="0"/>
    </xf>
    <xf numFmtId="49" fontId="12" fillId="0" borderId="0" applyFill="0" applyBorder="0" applyProtection="0">
      <alignment wrapText="1"/>
      <protection locked="0"/>
    </xf>
    <xf numFmtId="49" fontId="13" fillId="0" borderId="0" applyFill="0" applyBorder="0" applyProtection="0">
      <protection locked="0"/>
    </xf>
    <xf numFmtId="49" fontId="13" fillId="0" borderId="0" applyFill="0" applyBorder="0" applyProtection="0">
      <alignment wrapText="1"/>
      <protection locked="0"/>
    </xf>
    <xf numFmtId="49" fontId="14" fillId="0" borderId="0" applyFill="0" applyBorder="0" applyProtection="0">
      <protection locked="0"/>
    </xf>
    <xf numFmtId="49" fontId="14" fillId="0" borderId="0" applyFill="0" applyBorder="0" applyProtection="0">
      <alignment wrapText="1"/>
      <protection locked="0"/>
    </xf>
    <xf numFmtId="49" fontId="15" fillId="0" borderId="0" applyFill="0" applyBorder="0" applyProtection="0">
      <protection locked="0"/>
    </xf>
    <xf numFmtId="49" fontId="15" fillId="0" borderId="0" applyFill="0" applyBorder="0" applyProtection="0">
      <alignment wrapText="1"/>
      <protection locked="0"/>
    </xf>
    <xf numFmtId="49" fontId="16" fillId="0" borderId="0" applyFill="0" applyBorder="0" applyProtection="0">
      <protection locked="0"/>
    </xf>
    <xf numFmtId="49" fontId="16" fillId="0" borderId="0" applyFill="0" applyBorder="0" applyProtection="0">
      <alignment wrapText="1"/>
      <protection locked="0"/>
    </xf>
    <xf numFmtId="49" fontId="6" fillId="0" borderId="0" applyFill="0" applyBorder="0" applyProtection="0">
      <alignment horizontal="center" vertical="top" wrapText="1"/>
      <protection locked="0"/>
    </xf>
    <xf numFmtId="49" fontId="7" fillId="0" borderId="0" applyFill="0" applyBorder="0" applyProtection="0">
      <alignment horizontal="center" vertical="top" wrapText="1"/>
      <protection locked="0"/>
    </xf>
    <xf numFmtId="49" fontId="8" fillId="0" borderId="0" applyFill="0" applyBorder="0" applyProtection="0">
      <alignment horizontal="center" vertical="top" wrapText="1"/>
      <protection locked="0"/>
    </xf>
    <xf numFmtId="49" fontId="9" fillId="0" borderId="0" applyFill="0" applyBorder="0" applyProtection="0">
      <alignment horizontal="center" vertical="top" wrapText="1"/>
      <protection locked="0"/>
    </xf>
    <xf numFmtId="49" fontId="10" fillId="0" borderId="0" applyFill="0" applyBorder="0" applyProtection="0">
      <alignment horizontal="center" vertical="top" wrapText="1"/>
      <protection locked="0"/>
    </xf>
    <xf numFmtId="3" fontId="12" fillId="0" borderId="0" applyFill="0" applyBorder="0" applyProtection="0">
      <protection locked="0"/>
    </xf>
    <xf numFmtId="3" fontId="13" fillId="0" borderId="0" applyFill="0" applyBorder="0" applyProtection="0">
      <protection locked="0"/>
    </xf>
    <xf numFmtId="3" fontId="14" fillId="0" borderId="0" applyFill="0" applyBorder="0" applyProtection="0">
      <protection locked="0"/>
    </xf>
    <xf numFmtId="3" fontId="15" fillId="0" borderId="0" applyFill="0" applyBorder="0" applyProtection="0">
      <protection locked="0"/>
    </xf>
    <xf numFmtId="3" fontId="16" fillId="0" borderId="0" applyFill="0" applyBorder="0" applyProtection="0">
      <protection locked="0"/>
    </xf>
    <xf numFmtId="164" fontId="12" fillId="0" borderId="0" applyFill="0" applyBorder="0" applyProtection="0">
      <protection locked="0"/>
    </xf>
    <xf numFmtId="164" fontId="13" fillId="0" borderId="0" applyFill="0" applyBorder="0" applyProtection="0">
      <protection locked="0"/>
    </xf>
    <xf numFmtId="164" fontId="14" fillId="0" borderId="0" applyFill="0" applyBorder="0" applyProtection="0">
      <protection locked="0"/>
    </xf>
    <xf numFmtId="164" fontId="15" fillId="0" borderId="0" applyFill="0" applyBorder="0" applyProtection="0">
      <protection locked="0"/>
    </xf>
    <xf numFmtId="164" fontId="16" fillId="0" borderId="0" applyFill="0" applyBorder="0" applyProtection="0">
      <protection locked="0"/>
    </xf>
    <xf numFmtId="4" fontId="12" fillId="0" borderId="0" applyFill="0" applyBorder="0" applyProtection="0">
      <protection locked="0"/>
    </xf>
    <xf numFmtId="4" fontId="13" fillId="0" borderId="0" applyFill="0" applyBorder="0" applyProtection="0">
      <protection locked="0"/>
    </xf>
    <xf numFmtId="4" fontId="14" fillId="0" borderId="0" applyFill="0" applyBorder="0" applyProtection="0">
      <protection locked="0"/>
    </xf>
    <xf numFmtId="4" fontId="15" fillId="0" borderId="0" applyFill="0" applyBorder="0" applyProtection="0">
      <protection locked="0"/>
    </xf>
    <xf numFmtId="4" fontId="16" fillId="0" borderId="0" applyFill="0" applyBorder="0" applyProtection="0">
      <protection locked="0"/>
    </xf>
    <xf numFmtId="0" fontId="2" fillId="0" borderId="0"/>
    <xf numFmtId="0" fontId="2" fillId="0" borderId="0"/>
    <xf numFmtId="0" fontId="1" fillId="0" borderId="0"/>
    <xf numFmtId="0" fontId="1" fillId="0" borderId="0"/>
  </cellStyleXfs>
  <cellXfs count="355">
    <xf numFmtId="0" fontId="0" fillId="0" borderId="0" xfId="0"/>
    <xf numFmtId="0" fontId="11" fillId="0" borderId="0" xfId="6"/>
    <xf numFmtId="0" fontId="11" fillId="0" borderId="0" xfId="6" applyAlignment="1">
      <alignment vertical="center"/>
    </xf>
    <xf numFmtId="0" fontId="3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3" fontId="2" fillId="0" borderId="0" xfId="0" applyNumberFormat="1" applyFont="1" applyBorder="1" applyProtection="1">
      <protection hidden="1"/>
    </xf>
    <xf numFmtId="3" fontId="2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wrapText="1"/>
      <protection hidden="1"/>
    </xf>
    <xf numFmtId="3" fontId="2" fillId="0" borderId="0" xfId="0" applyNumberFormat="1" applyFont="1" applyProtection="1">
      <protection hidden="1"/>
    </xf>
    <xf numFmtId="0" fontId="3" fillId="0" borderId="0" xfId="6" applyFont="1"/>
    <xf numFmtId="0" fontId="19" fillId="0" borderId="0" xfId="6" applyFont="1"/>
    <xf numFmtId="0" fontId="4" fillId="0" borderId="0" xfId="6" applyFont="1"/>
    <xf numFmtId="0" fontId="24" fillId="0" borderId="4" xfId="6" applyFont="1" applyBorder="1"/>
    <xf numFmtId="0" fontId="23" fillId="0" borderId="5" xfId="6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7" fillId="0" borderId="5" xfId="6" applyFont="1" applyBorder="1" applyAlignment="1">
      <alignment vertical="center"/>
    </xf>
    <xf numFmtId="0" fontId="24" fillId="0" borderId="0" xfId="6" applyFont="1" applyBorder="1"/>
    <xf numFmtId="0" fontId="23" fillId="0" borderId="5" xfId="6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/>
    <xf numFmtId="3" fontId="2" fillId="0" borderId="5" xfId="0" applyNumberFormat="1" applyFont="1" applyBorder="1" applyAlignment="1" applyProtection="1">
      <alignment wrapText="1"/>
      <protection hidden="1"/>
    </xf>
    <xf numFmtId="3" fontId="3" fillId="2" borderId="5" xfId="0" applyNumberFormat="1" applyFont="1" applyFill="1" applyBorder="1" applyAlignment="1" applyProtection="1">
      <alignment wrapText="1"/>
      <protection hidden="1"/>
    </xf>
    <xf numFmtId="3" fontId="3" fillId="2" borderId="9" xfId="0" applyNumberFormat="1" applyFont="1" applyFill="1" applyBorder="1" applyAlignment="1" applyProtection="1">
      <alignment wrapText="1"/>
      <protection hidden="1"/>
    </xf>
    <xf numFmtId="3" fontId="2" fillId="0" borderId="12" xfId="0" applyNumberFormat="1" applyFont="1" applyBorder="1" applyAlignment="1" applyProtection="1">
      <alignment wrapText="1"/>
      <protection hidden="1"/>
    </xf>
    <xf numFmtId="3" fontId="3" fillId="0" borderId="0" xfId="0" applyNumberFormat="1" applyFont="1" applyProtection="1">
      <protection hidden="1"/>
    </xf>
    <xf numFmtId="0" fontId="25" fillId="0" borderId="0" xfId="0" applyFont="1" applyBorder="1" applyAlignment="1" applyProtection="1">
      <alignment wrapText="1"/>
      <protection locked="0"/>
    </xf>
    <xf numFmtId="3" fontId="21" fillId="0" borderId="0" xfId="0" applyNumberFormat="1" applyFont="1" applyBorder="1" applyAlignment="1" applyProtection="1">
      <alignment wrapText="1"/>
      <protection hidden="1"/>
    </xf>
    <xf numFmtId="3" fontId="22" fillId="0" borderId="0" xfId="0" applyNumberFormat="1" applyFont="1" applyBorder="1" applyProtection="1">
      <protection hidden="1"/>
    </xf>
    <xf numFmtId="3" fontId="3" fillId="0" borderId="0" xfId="0" applyNumberFormat="1" applyFont="1" applyFill="1" applyBorder="1" applyProtection="1">
      <protection hidden="1"/>
    </xf>
    <xf numFmtId="3" fontId="2" fillId="0" borderId="0" xfId="0" applyNumberFormat="1" applyFont="1" applyFill="1" applyBorder="1" applyProtection="1">
      <protection locked="0"/>
    </xf>
    <xf numFmtId="3" fontId="22" fillId="0" borderId="0" xfId="0" applyNumberFormat="1" applyFont="1" applyFill="1" applyBorder="1" applyProtection="1">
      <protection hidden="1"/>
    </xf>
    <xf numFmtId="3" fontId="3" fillId="3" borderId="5" xfId="0" applyNumberFormat="1" applyFont="1" applyFill="1" applyBorder="1" applyAlignment="1" applyProtection="1">
      <alignment wrapText="1"/>
      <protection hidden="1"/>
    </xf>
    <xf numFmtId="0" fontId="17" fillId="0" borderId="5" xfId="6" applyFont="1" applyBorder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3" fontId="3" fillId="2" borderId="14" xfId="0" applyNumberFormat="1" applyFont="1" applyFill="1" applyBorder="1" applyAlignment="1" applyProtection="1">
      <alignment wrapText="1"/>
      <protection hidden="1"/>
    </xf>
    <xf numFmtId="0" fontId="23" fillId="0" borderId="8" xfId="6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3" fillId="0" borderId="0" xfId="6" applyFont="1" applyBorder="1" applyAlignment="1">
      <alignment vertical="top"/>
    </xf>
    <xf numFmtId="0" fontId="23" fillId="0" borderId="9" xfId="6" applyFont="1" applyBorder="1" applyAlignment="1">
      <alignment vertical="top"/>
    </xf>
    <xf numFmtId="0" fontId="23" fillId="0" borderId="15" xfId="6" applyFont="1" applyBorder="1" applyAlignment="1">
      <alignment vertical="top"/>
    </xf>
    <xf numFmtId="0" fontId="23" fillId="0" borderId="5" xfId="6" applyFont="1" applyBorder="1" applyAlignment="1">
      <alignment horizontal="center" vertical="center"/>
    </xf>
    <xf numFmtId="0" fontId="23" fillId="0" borderId="0" xfId="6" applyFont="1" applyBorder="1" applyAlignment="1">
      <alignment horizontal="center" vertical="center"/>
    </xf>
    <xf numFmtId="0" fontId="23" fillId="0" borderId="4" xfId="6" applyFont="1" applyBorder="1" applyAlignment="1">
      <alignment horizontal="center" vertical="center"/>
    </xf>
    <xf numFmtId="3" fontId="26" fillId="0" borderId="0" xfId="0" applyNumberFormat="1" applyFont="1" applyProtection="1">
      <protection hidden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21" fillId="0" borderId="5" xfId="0" applyNumberFormat="1" applyFont="1" applyBorder="1" applyAlignment="1"/>
    <xf numFmtId="0" fontId="30" fillId="0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2" borderId="8" xfId="0" applyFont="1" applyFill="1" applyBorder="1" applyAlignment="1">
      <alignment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38" fontId="30" fillId="0" borderId="2" xfId="0" applyNumberFormat="1" applyFont="1" applyBorder="1"/>
    <xf numFmtId="0" fontId="32" fillId="0" borderId="2" xfId="0" applyFont="1" applyBorder="1"/>
    <xf numFmtId="38" fontId="0" fillId="0" borderId="5" xfId="0" applyNumberFormat="1" applyBorder="1" applyAlignment="1">
      <alignment horizontal="left" wrapText="1"/>
    </xf>
    <xf numFmtId="38" fontId="0" fillId="5" borderId="2" xfId="0" applyNumberFormat="1" applyFill="1" applyBorder="1" applyAlignment="1">
      <alignment horizontal="left" wrapText="1"/>
    </xf>
    <xf numFmtId="38" fontId="0" fillId="0" borderId="2" xfId="0" applyNumberFormat="1" applyFill="1" applyBorder="1"/>
    <xf numFmtId="38" fontId="0" fillId="0" borderId="2" xfId="0" applyNumberFormat="1" applyBorder="1"/>
    <xf numFmtId="38" fontId="0" fillId="0" borderId="5" xfId="0" applyNumberFormat="1" applyBorder="1"/>
    <xf numFmtId="0" fontId="30" fillId="0" borderId="2" xfId="0" applyFont="1" applyBorder="1"/>
    <xf numFmtId="38" fontId="0" fillId="0" borderId="4" xfId="0" applyNumberFormat="1" applyFill="1" applyBorder="1" applyAlignment="1">
      <alignment horizontal="right"/>
    </xf>
    <xf numFmtId="38" fontId="0" fillId="0" borderId="4" xfId="0" applyNumberFormat="1" applyBorder="1"/>
    <xf numFmtId="0" fontId="30" fillId="3" borderId="2" xfId="0" applyFont="1" applyFill="1" applyBorder="1"/>
    <xf numFmtId="38" fontId="0" fillId="3" borderId="5" xfId="0" applyNumberFormat="1" applyFill="1" applyBorder="1" applyAlignment="1">
      <alignment horizontal="left" wrapText="1"/>
    </xf>
    <xf numFmtId="38" fontId="0" fillId="3" borderId="2" xfId="0" applyNumberFormat="1" applyFill="1" applyBorder="1" applyAlignment="1">
      <alignment horizontal="left" wrapText="1"/>
    </xf>
    <xf numFmtId="38" fontId="3" fillId="3" borderId="4" xfId="0" applyNumberFormat="1" applyFont="1" applyFill="1" applyBorder="1"/>
    <xf numFmtId="38" fontId="3" fillId="3" borderId="0" xfId="0" applyNumberFormat="1" applyFont="1" applyFill="1" applyBorder="1"/>
    <xf numFmtId="38" fontId="3" fillId="3" borderId="2" xfId="0" applyNumberFormat="1" applyFont="1" applyFill="1" applyBorder="1"/>
    <xf numFmtId="38" fontId="0" fillId="0" borderId="4" xfId="0" applyNumberFormat="1" applyFill="1" applyBorder="1"/>
    <xf numFmtId="49" fontId="30" fillId="0" borderId="2" xfId="0" applyNumberFormat="1" applyFont="1" applyBorder="1"/>
    <xf numFmtId="38" fontId="0" fillId="0" borderId="5" xfId="0" applyNumberFormat="1" applyBorder="1" applyAlignment="1">
      <alignment horizontal="left"/>
    </xf>
    <xf numFmtId="38" fontId="0" fillId="5" borderId="2" xfId="0" applyNumberFormat="1" applyFill="1" applyBorder="1" applyAlignment="1">
      <alignment horizontal="left"/>
    </xf>
    <xf numFmtId="38" fontId="0" fillId="0" borderId="2" xfId="0" applyNumberFormat="1" applyFill="1" applyBorder="1" applyAlignment="1">
      <alignment horizontal="right"/>
    </xf>
    <xf numFmtId="38" fontId="0" fillId="0" borderId="5" xfId="0" applyNumberFormat="1" applyFill="1" applyBorder="1"/>
    <xf numFmtId="38" fontId="30" fillId="0" borderId="5" xfId="0" applyNumberFormat="1" applyFont="1" applyFill="1" applyBorder="1"/>
    <xf numFmtId="0" fontId="30" fillId="3" borderId="5" xfId="0" applyFont="1" applyFill="1" applyBorder="1" applyAlignment="1"/>
    <xf numFmtId="38" fontId="0" fillId="3" borderId="4" xfId="0" applyNumberFormat="1" applyFill="1" applyBorder="1" applyAlignment="1">
      <alignment horizontal="left" wrapText="1"/>
    </xf>
    <xf numFmtId="0" fontId="30" fillId="0" borderId="5" xfId="0" applyFont="1" applyFill="1" applyBorder="1" applyAlignment="1"/>
    <xf numFmtId="38" fontId="0" fillId="0" borderId="2" xfId="0" applyNumberFormat="1" applyFill="1" applyBorder="1" applyAlignment="1">
      <alignment horizontal="left" wrapText="1"/>
    </xf>
    <xf numFmtId="38" fontId="0" fillId="5" borderId="4" xfId="0" applyNumberFormat="1" applyFill="1" applyBorder="1" applyAlignment="1">
      <alignment horizontal="left" wrapText="1"/>
    </xf>
    <xf numFmtId="38" fontId="3" fillId="0" borderId="2" xfId="0" applyNumberFormat="1" applyFont="1" applyFill="1" applyBorder="1"/>
    <xf numFmtId="38" fontId="3" fillId="0" borderId="0" xfId="0" applyNumberFormat="1" applyFont="1" applyFill="1" applyBorder="1"/>
    <xf numFmtId="38" fontId="3" fillId="0" borderId="5" xfId="0" applyNumberFormat="1" applyFont="1" applyFill="1" applyBorder="1"/>
    <xf numFmtId="0" fontId="0" fillId="0" borderId="0" xfId="0" applyFill="1"/>
    <xf numFmtId="38" fontId="30" fillId="0" borderId="2" xfId="0" applyNumberFormat="1" applyFont="1" applyFill="1" applyBorder="1"/>
    <xf numFmtId="0" fontId="32" fillId="0" borderId="2" xfId="0" applyFont="1" applyFill="1" applyBorder="1"/>
    <xf numFmtId="38" fontId="0" fillId="0" borderId="5" xfId="0" applyNumberFormat="1" applyFill="1" applyBorder="1" applyAlignment="1">
      <alignment horizontal="left" wrapText="1"/>
    </xf>
    <xf numFmtId="49" fontId="30" fillId="0" borderId="2" xfId="0" applyNumberFormat="1" applyFont="1" applyFill="1" applyBorder="1"/>
    <xf numFmtId="0" fontId="0" fillId="0" borderId="0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30" fillId="0" borderId="2" xfId="0" applyFont="1" applyFill="1" applyBorder="1"/>
    <xf numFmtId="38" fontId="30" fillId="0" borderId="2" xfId="0" applyNumberFormat="1" applyFont="1" applyFill="1" applyBorder="1" applyAlignment="1">
      <alignment vertical="top"/>
    </xf>
    <xf numFmtId="0" fontId="32" fillId="0" borderId="2" xfId="0" applyFont="1" applyFill="1" applyBorder="1" applyAlignment="1">
      <alignment vertical="top" wrapText="1"/>
    </xf>
    <xf numFmtId="38" fontId="0" fillId="3" borderId="5" xfId="0" applyNumberFormat="1" applyFill="1" applyBorder="1" applyAlignment="1">
      <alignment wrapText="1"/>
    </xf>
    <xf numFmtId="38" fontId="0" fillId="3" borderId="2" xfId="0" applyNumberFormat="1" applyFill="1" applyBorder="1" applyAlignment="1">
      <alignment wrapText="1"/>
    </xf>
    <xf numFmtId="0" fontId="32" fillId="0" borderId="2" xfId="0" applyFont="1" applyBorder="1" applyAlignment="1">
      <alignment wrapText="1"/>
    </xf>
    <xf numFmtId="38" fontId="0" fillId="0" borderId="0" xfId="0" applyNumberFormat="1" applyFill="1" applyBorder="1"/>
    <xf numFmtId="38" fontId="30" fillId="0" borderId="3" xfId="0" applyNumberFormat="1" applyFont="1" applyFill="1" applyBorder="1" applyAlignment="1">
      <alignment vertical="center"/>
    </xf>
    <xf numFmtId="0" fontId="0" fillId="0" borderId="0" xfId="0" applyFill="1" applyAlignment="1"/>
    <xf numFmtId="38" fontId="30" fillId="0" borderId="2" xfId="0" applyNumberFormat="1" applyFont="1" applyBorder="1" applyAlignment="1">
      <alignment horizontal="center"/>
    </xf>
    <xf numFmtId="38" fontId="0" fillId="0" borderId="3" xfId="0" applyNumberFormat="1" applyFill="1" applyBorder="1"/>
    <xf numFmtId="38" fontId="2" fillId="0" borderId="5" xfId="0" applyNumberFormat="1" applyFont="1" applyBorder="1" applyAlignment="1">
      <alignment horizontal="left" wrapText="1"/>
    </xf>
    <xf numFmtId="38" fontId="30" fillId="0" borderId="5" xfId="0" applyNumberFormat="1" applyFont="1" applyBorder="1"/>
    <xf numFmtId="0" fontId="30" fillId="3" borderId="5" xfId="0" applyFont="1" applyFill="1" applyBorder="1"/>
    <xf numFmtId="0" fontId="5" fillId="0" borderId="0" xfId="0" applyFont="1"/>
    <xf numFmtId="0" fontId="2" fillId="0" borderId="0" xfId="37"/>
    <xf numFmtId="0" fontId="2" fillId="0" borderId="0" xfId="37" applyFont="1" applyBorder="1" applyAlignment="1">
      <alignment vertical="center"/>
    </xf>
    <xf numFmtId="0" fontId="2" fillId="0" borderId="18" xfId="37" applyFont="1" applyBorder="1" applyAlignment="1">
      <alignment vertical="center"/>
    </xf>
    <xf numFmtId="0" fontId="2" fillId="0" borderId="7" xfId="37" applyFont="1" applyBorder="1" applyAlignment="1">
      <alignment vertical="center"/>
    </xf>
    <xf numFmtId="0" fontId="2" fillId="0" borderId="3" xfId="37" applyFont="1" applyBorder="1" applyAlignment="1">
      <alignment vertical="center"/>
    </xf>
    <xf numFmtId="0" fontId="2" fillId="0" borderId="2" xfId="37" applyFont="1" applyBorder="1" applyAlignment="1">
      <alignment vertical="center"/>
    </xf>
    <xf numFmtId="0" fontId="2" fillId="2" borderId="17" xfId="37" applyFont="1" applyFill="1" applyBorder="1" applyAlignment="1">
      <alignment horizontal="center" vertical="center"/>
    </xf>
    <xf numFmtId="0" fontId="3" fillId="2" borderId="17" xfId="37" applyFont="1" applyFill="1" applyBorder="1" applyAlignment="1">
      <alignment vertical="center"/>
    </xf>
    <xf numFmtId="0" fontId="2" fillId="2" borderId="7" xfId="37" applyFont="1" applyFill="1" applyBorder="1" applyAlignment="1">
      <alignment horizontal="center" wrapText="1"/>
    </xf>
    <xf numFmtId="0" fontId="2" fillId="0" borderId="0" xfId="37" applyFont="1" applyBorder="1"/>
    <xf numFmtId="0" fontId="2" fillId="7" borderId="3" xfId="37" applyFont="1" applyFill="1" applyBorder="1" applyAlignment="1">
      <alignment vertical="center"/>
    </xf>
    <xf numFmtId="0" fontId="2" fillId="7" borderId="7" xfId="37" applyFont="1" applyFill="1" applyBorder="1" applyAlignment="1">
      <alignment vertical="center"/>
    </xf>
    <xf numFmtId="0" fontId="28" fillId="0" borderId="0" xfId="0" applyFont="1"/>
    <xf numFmtId="3" fontId="33" fillId="0" borderId="0" xfId="0" applyNumberFormat="1" applyFont="1" applyProtection="1">
      <protection hidden="1"/>
    </xf>
    <xf numFmtId="0" fontId="3" fillId="0" borderId="2" xfId="37" applyFont="1" applyFill="1" applyBorder="1" applyAlignment="1">
      <alignment vertical="center"/>
    </xf>
    <xf numFmtId="0" fontId="2" fillId="0" borderId="2" xfId="37" applyFont="1" applyFill="1" applyBorder="1" applyAlignment="1">
      <alignment vertical="center" wrapText="1"/>
    </xf>
    <xf numFmtId="0" fontId="2" fillId="8" borderId="2" xfId="37" applyFont="1" applyFill="1" applyBorder="1" applyAlignment="1">
      <alignment vertical="center"/>
    </xf>
    <xf numFmtId="38" fontId="0" fillId="0" borderId="4" xfId="0" applyNumberFormat="1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18" fillId="0" borderId="0" xfId="6" applyFont="1"/>
    <xf numFmtId="0" fontId="17" fillId="0" borderId="0" xfId="0" applyFont="1" applyAlignment="1"/>
    <xf numFmtId="3" fontId="18" fillId="0" borderId="0" xfId="0" applyNumberFormat="1" applyFont="1" applyBorder="1" applyAlignment="1" applyProtection="1">
      <alignment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hidden="1"/>
    </xf>
    <xf numFmtId="3" fontId="3" fillId="0" borderId="0" xfId="0" applyNumberFormat="1" applyFont="1" applyBorder="1" applyAlignment="1" applyProtection="1">
      <alignment horizontal="center"/>
      <protection hidden="1"/>
    </xf>
    <xf numFmtId="3" fontId="2" fillId="0" borderId="6" xfId="0" applyNumberFormat="1" applyFont="1" applyBorder="1" applyProtection="1">
      <protection locked="0"/>
    </xf>
    <xf numFmtId="3" fontId="2" fillId="0" borderId="4" xfId="0" applyNumberFormat="1" applyFont="1" applyBorder="1" applyProtection="1">
      <protection locked="0"/>
    </xf>
    <xf numFmtId="3" fontId="3" fillId="3" borderId="4" xfId="0" applyNumberFormat="1" applyFont="1" applyFill="1" applyBorder="1" applyProtection="1">
      <protection hidden="1"/>
    </xf>
    <xf numFmtId="3" fontId="3" fillId="2" borderId="28" xfId="0" applyNumberFormat="1" applyFont="1" applyFill="1" applyBorder="1" applyProtection="1">
      <protection hidden="1"/>
    </xf>
    <xf numFmtId="3" fontId="3" fillId="2" borderId="4" xfId="0" applyNumberFormat="1" applyFont="1" applyFill="1" applyBorder="1" applyProtection="1">
      <protection hidden="1"/>
    </xf>
    <xf numFmtId="3" fontId="3" fillId="2" borderId="10" xfId="0" applyNumberFormat="1" applyFont="1" applyFill="1" applyBorder="1" applyProtection="1">
      <protection hidden="1"/>
    </xf>
    <xf numFmtId="3" fontId="3" fillId="0" borderId="0" xfId="0" applyNumberFormat="1" applyFont="1" applyBorder="1" applyProtection="1">
      <protection hidden="1"/>
    </xf>
    <xf numFmtId="3" fontId="2" fillId="0" borderId="2" xfId="0" applyNumberFormat="1" applyFont="1" applyBorder="1" applyProtection="1">
      <protection locked="0"/>
    </xf>
    <xf numFmtId="3" fontId="3" fillId="3" borderId="2" xfId="0" applyNumberFormat="1" applyFont="1" applyFill="1" applyBorder="1" applyProtection="1">
      <protection hidden="1"/>
    </xf>
    <xf numFmtId="3" fontId="3" fillId="2" borderId="29" xfId="0" applyNumberFormat="1" applyFont="1" applyFill="1" applyBorder="1" applyProtection="1">
      <protection hidden="1"/>
    </xf>
    <xf numFmtId="3" fontId="3" fillId="2" borderId="2" xfId="0" applyNumberFormat="1" applyFont="1" applyFill="1" applyBorder="1" applyProtection="1">
      <protection hidden="1"/>
    </xf>
    <xf numFmtId="3" fontId="3" fillId="2" borderId="3" xfId="0" applyNumberFormat="1" applyFont="1" applyFill="1" applyBorder="1" applyProtection="1">
      <protection hidden="1"/>
    </xf>
    <xf numFmtId="3" fontId="2" fillId="0" borderId="1" xfId="0" applyNumberFormat="1" applyFont="1" applyBorder="1" applyProtection="1">
      <protection locked="0"/>
    </xf>
    <xf numFmtId="3" fontId="2" fillId="0" borderId="12" xfId="0" applyNumberFormat="1" applyFont="1" applyBorder="1" applyAlignment="1" applyProtection="1">
      <alignment horizontal="center"/>
      <protection hidden="1"/>
    </xf>
    <xf numFmtId="3" fontId="34" fillId="0" borderId="2" xfId="0" applyNumberFormat="1" applyFont="1" applyBorder="1" applyAlignment="1" applyProtection="1">
      <alignment horizontal="center" vertical="center"/>
      <protection hidden="1"/>
    </xf>
    <xf numFmtId="3" fontId="34" fillId="0" borderId="3" xfId="0" applyNumberFormat="1" applyFont="1" applyBorder="1" applyAlignment="1" applyProtection="1">
      <alignment horizontal="center" vertical="center"/>
      <protection hidden="1"/>
    </xf>
    <xf numFmtId="0" fontId="3" fillId="2" borderId="3" xfId="37" applyFont="1" applyFill="1" applyBorder="1" applyAlignment="1">
      <alignment vertical="center"/>
    </xf>
    <xf numFmtId="0" fontId="2" fillId="0" borderId="1" xfId="37" applyBorder="1" applyAlignment="1">
      <alignment horizontal="center" vertical="center"/>
    </xf>
    <xf numFmtId="0" fontId="2" fillId="0" borderId="2" xfId="37" applyBorder="1" applyAlignment="1">
      <alignment horizontal="center" vertical="center"/>
    </xf>
    <xf numFmtId="0" fontId="2" fillId="0" borderId="3" xfId="37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/>
    <xf numFmtId="0" fontId="0" fillId="0" borderId="0" xfId="0" applyBorder="1"/>
    <xf numFmtId="0" fontId="0" fillId="0" borderId="0" xfId="0" applyFill="1" applyBorder="1"/>
    <xf numFmtId="3" fontId="18" fillId="0" borderId="13" xfId="0" applyNumberFormat="1" applyFont="1" applyBorder="1" applyAlignment="1" applyProtection="1">
      <alignment horizontal="left" wrapText="1"/>
      <protection hidden="1"/>
    </xf>
    <xf numFmtId="3" fontId="2" fillId="0" borderId="8" xfId="0" applyNumberFormat="1" applyFont="1" applyBorder="1" applyAlignment="1" applyProtection="1">
      <alignment horizontal="left" wrapText="1"/>
      <protection hidden="1"/>
    </xf>
    <xf numFmtId="3" fontId="2" fillId="0" borderId="13" xfId="0" applyNumberFormat="1" applyFont="1" applyBorder="1" applyAlignment="1" applyProtection="1">
      <alignment horizontal="left" wrapText="1"/>
      <protection hidden="1"/>
    </xf>
    <xf numFmtId="3" fontId="2" fillId="0" borderId="8" xfId="0" applyNumberFormat="1" applyFont="1" applyBorder="1" applyAlignment="1" applyProtection="1">
      <alignment wrapText="1"/>
      <protection hidden="1"/>
    </xf>
    <xf numFmtId="0" fontId="34" fillId="0" borderId="0" xfId="0" applyFont="1"/>
    <xf numFmtId="0" fontId="2" fillId="0" borderId="2" xfId="37" applyFont="1" applyFill="1" applyBorder="1" applyAlignment="1">
      <alignment vertical="center"/>
    </xf>
    <xf numFmtId="3" fontId="2" fillId="0" borderId="8" xfId="37" applyNumberFormat="1" applyFont="1" applyBorder="1" applyAlignment="1" applyProtection="1">
      <alignment horizontal="center" wrapText="1"/>
      <protection hidden="1"/>
    </xf>
    <xf numFmtId="3" fontId="2" fillId="0" borderId="10" xfId="37" applyNumberFormat="1" applyFont="1" applyBorder="1" applyAlignment="1" applyProtection="1">
      <alignment horizontal="center" wrapText="1"/>
      <protection hidden="1"/>
    </xf>
    <xf numFmtId="10" fontId="2" fillId="0" borderId="2" xfId="37" applyNumberFormat="1" applyFont="1" applyBorder="1" applyAlignment="1">
      <alignment vertical="center"/>
    </xf>
    <xf numFmtId="3" fontId="2" fillId="0" borderId="2" xfId="37" applyNumberFormat="1" applyFont="1" applyBorder="1" applyAlignment="1">
      <alignment vertical="center"/>
    </xf>
    <xf numFmtId="3" fontId="2" fillId="0" borderId="3" xfId="37" applyNumberFormat="1" applyFont="1" applyBorder="1" applyAlignment="1">
      <alignment vertical="center"/>
    </xf>
    <xf numFmtId="3" fontId="2" fillId="0" borderId="7" xfId="37" applyNumberFormat="1" applyFont="1" applyBorder="1" applyAlignment="1">
      <alignment vertical="center"/>
    </xf>
    <xf numFmtId="4" fontId="2" fillId="0" borderId="2" xfId="37" applyNumberFormat="1" applyFont="1" applyBorder="1" applyAlignment="1">
      <alignment vertical="center"/>
    </xf>
    <xf numFmtId="0" fontId="5" fillId="0" borderId="0" xfId="37" applyFont="1" applyFill="1" applyAlignment="1"/>
    <xf numFmtId="0" fontId="28" fillId="0" borderId="0" xfId="37" quotePrefix="1" applyFont="1" applyFill="1" applyBorder="1" applyAlignment="1">
      <alignment horizontal="left"/>
    </xf>
    <xf numFmtId="3" fontId="18" fillId="0" borderId="15" xfId="37" applyNumberFormat="1" applyFont="1" applyBorder="1" applyAlignment="1" applyProtection="1">
      <alignment horizontal="left" wrapText="1"/>
      <protection hidden="1"/>
    </xf>
    <xf numFmtId="4" fontId="2" fillId="0" borderId="2" xfId="37" applyNumberFormat="1" applyFont="1" applyFill="1" applyBorder="1" applyAlignment="1">
      <alignment horizontal="right" vertical="center"/>
    </xf>
    <xf numFmtId="0" fontId="2" fillId="2" borderId="8" xfId="6" applyFont="1" applyFill="1" applyBorder="1" applyAlignment="1">
      <alignment horizontal="left" wrapText="1"/>
    </xf>
    <xf numFmtId="0" fontId="35" fillId="2" borderId="2" xfId="6" applyFont="1" applyFill="1" applyBorder="1" applyAlignment="1">
      <alignment horizontal="center"/>
    </xf>
    <xf numFmtId="0" fontId="2" fillId="0" borderId="1" xfId="6" applyFont="1" applyBorder="1"/>
    <xf numFmtId="0" fontId="35" fillId="0" borderId="5" xfId="6" applyFont="1" applyBorder="1"/>
    <xf numFmtId="3" fontId="3" fillId="3" borderId="0" xfId="0" applyNumberFormat="1" applyFont="1" applyFill="1" applyBorder="1" applyAlignment="1" applyProtection="1">
      <alignment wrapText="1"/>
      <protection hidden="1"/>
    </xf>
    <xf numFmtId="3" fontId="2" fillId="0" borderId="1" xfId="0" applyNumberFormat="1" applyFont="1" applyBorder="1" applyAlignment="1" applyProtection="1">
      <alignment wrapText="1"/>
      <protection hidden="1"/>
    </xf>
    <xf numFmtId="3" fontId="2" fillId="0" borderId="2" xfId="0" applyNumberFormat="1" applyFont="1" applyBorder="1" applyAlignment="1" applyProtection="1">
      <alignment wrapText="1"/>
      <protection hidden="1"/>
    </xf>
    <xf numFmtId="3" fontId="3" fillId="3" borderId="2" xfId="0" applyNumberFormat="1" applyFont="1" applyFill="1" applyBorder="1" applyAlignment="1" applyProtection="1">
      <alignment wrapText="1"/>
      <protection hidden="1"/>
    </xf>
    <xf numFmtId="3" fontId="3" fillId="3" borderId="30" xfId="0" applyNumberFormat="1" applyFont="1" applyFill="1" applyBorder="1" applyAlignment="1" applyProtection="1">
      <alignment wrapText="1"/>
      <protection hidden="1"/>
    </xf>
    <xf numFmtId="4" fontId="2" fillId="0" borderId="2" xfId="37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 applyProtection="1">
      <alignment horizontal="center" vertical="center" wrapText="1"/>
      <protection hidden="1"/>
    </xf>
    <xf numFmtId="3" fontId="18" fillId="0" borderId="15" xfId="37" applyNumberFormat="1" applyFont="1" applyBorder="1" applyAlignment="1" applyProtection="1">
      <alignment horizontal="left" wrapText="1"/>
      <protection hidden="1"/>
    </xf>
    <xf numFmtId="4" fontId="2" fillId="0" borderId="2" xfId="37" applyNumberFormat="1" applyFont="1" applyFill="1" applyBorder="1" applyAlignment="1">
      <alignment horizontal="right" vertical="center"/>
    </xf>
    <xf numFmtId="0" fontId="30" fillId="2" borderId="1" xfId="0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 applyProtection="1">
      <alignment horizontal="center" vertical="top" wrapText="1"/>
      <protection hidden="1"/>
    </xf>
    <xf numFmtId="1" fontId="2" fillId="6" borderId="1" xfId="0" applyNumberFormat="1" applyFont="1" applyFill="1" applyBorder="1" applyAlignment="1" applyProtection="1">
      <alignment horizontal="center" vertical="top" wrapText="1"/>
      <protection hidden="1"/>
    </xf>
    <xf numFmtId="3" fontId="2" fillId="0" borderId="0" xfId="0" applyNumberFormat="1" applyFont="1" applyFill="1" applyBorder="1" applyAlignment="1" applyProtection="1">
      <alignment wrapText="1"/>
      <protection hidden="1"/>
    </xf>
    <xf numFmtId="3" fontId="2" fillId="0" borderId="12" xfId="0" applyNumberFormat="1" applyFont="1" applyFill="1" applyBorder="1" applyAlignment="1" applyProtection="1">
      <alignment wrapText="1"/>
      <protection hidden="1"/>
    </xf>
    <xf numFmtId="0" fontId="2" fillId="6" borderId="13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6" borderId="3" xfId="0" applyNumberFormat="1" applyFont="1" applyFill="1" applyBorder="1" applyAlignment="1" applyProtection="1">
      <alignment horizontal="center" vertical="center" wrapText="1"/>
      <protection hidden="1"/>
    </xf>
    <xf numFmtId="1" fontId="2" fillId="6" borderId="3" xfId="0" applyNumberFormat="1" applyFont="1" applyFill="1" applyBorder="1" applyAlignment="1" applyProtection="1">
      <alignment horizontal="center" vertical="center"/>
      <protection hidden="1"/>
    </xf>
    <xf numFmtId="1" fontId="2" fillId="6" borderId="15" xfId="0" applyNumberFormat="1" applyFont="1" applyFill="1" applyBorder="1" applyAlignment="1" applyProtection="1">
      <alignment horizontal="center" vertical="center"/>
      <protection hidden="1"/>
    </xf>
    <xf numFmtId="38" fontId="2" fillId="0" borderId="5" xfId="0" applyNumberFormat="1" applyFont="1" applyFill="1" applyBorder="1" applyAlignment="1">
      <alignment horizontal="left" wrapText="1"/>
    </xf>
    <xf numFmtId="0" fontId="29" fillId="2" borderId="7" xfId="0" applyFont="1" applyFill="1" applyBorder="1" applyAlignment="1">
      <alignment vertical="center"/>
    </xf>
    <xf numFmtId="38" fontId="0" fillId="2" borderId="11" xfId="0" applyNumberFormat="1" applyFill="1" applyBorder="1" applyAlignment="1">
      <alignment vertical="center" wrapText="1"/>
    </xf>
    <xf numFmtId="38" fontId="0" fillId="2" borderId="7" xfId="0" applyNumberFormat="1" applyFill="1" applyBorder="1" applyAlignment="1">
      <alignment vertical="center" wrapText="1"/>
    </xf>
    <xf numFmtId="38" fontId="3" fillId="2" borderId="7" xfId="0" applyNumberFormat="1" applyFont="1" applyFill="1" applyBorder="1" applyAlignment="1">
      <alignment vertical="center"/>
    </xf>
    <xf numFmtId="3" fontId="2" fillId="0" borderId="2" xfId="0" applyNumberFormat="1" applyFont="1" applyBorder="1" applyProtection="1">
      <protection hidden="1"/>
    </xf>
    <xf numFmtId="3" fontId="21" fillId="0" borderId="5" xfId="0" applyNumberFormat="1" applyFont="1" applyBorder="1" applyAlignment="1">
      <alignment horizontal="left" wrapText="1" indent="1"/>
    </xf>
    <xf numFmtId="3" fontId="2" fillId="0" borderId="13" xfId="37" applyNumberFormat="1" applyFont="1" applyBorder="1" applyAlignment="1" applyProtection="1">
      <alignment horizontal="center" wrapText="1"/>
      <protection hidden="1"/>
    </xf>
    <xf numFmtId="3" fontId="18" fillId="0" borderId="13" xfId="37" applyNumberFormat="1" applyFont="1" applyBorder="1" applyAlignment="1" applyProtection="1">
      <alignment horizontal="left" wrapText="1"/>
      <protection hidden="1"/>
    </xf>
    <xf numFmtId="0" fontId="2" fillId="0" borderId="1" xfId="37" applyFont="1" applyBorder="1" applyAlignment="1">
      <alignment horizontal="center" vertical="center"/>
    </xf>
    <xf numFmtId="3" fontId="2" fillId="6" borderId="1" xfId="37" applyNumberFormat="1" applyFont="1" applyFill="1" applyBorder="1" applyAlignment="1" applyProtection="1">
      <alignment horizontal="center" vertical="center" wrapText="1"/>
      <protection hidden="1"/>
    </xf>
    <xf numFmtId="0" fontId="2" fillId="6" borderId="13" xfId="37" applyNumberFormat="1" applyFont="1" applyFill="1" applyBorder="1" applyAlignment="1" applyProtection="1">
      <alignment horizontal="center" vertical="center" wrapText="1"/>
      <protection hidden="1"/>
    </xf>
    <xf numFmtId="0" fontId="2" fillId="6" borderId="1" xfId="37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37" applyFont="1" applyFill="1" applyBorder="1" applyAlignment="1">
      <alignment horizontal="left" vertical="top" wrapText="1"/>
    </xf>
    <xf numFmtId="1" fontId="2" fillId="6" borderId="3" xfId="37" applyNumberFormat="1" applyFont="1" applyFill="1" applyBorder="1" applyAlignment="1" applyProtection="1">
      <alignment horizontal="center" vertical="center" wrapText="1"/>
      <protection hidden="1"/>
    </xf>
    <xf numFmtId="1" fontId="2" fillId="6" borderId="3" xfId="37" applyNumberFormat="1" applyFont="1" applyFill="1" applyBorder="1" applyAlignment="1" applyProtection="1">
      <alignment horizontal="center" vertical="center"/>
      <protection hidden="1"/>
    </xf>
    <xf numFmtId="1" fontId="2" fillId="6" borderId="15" xfId="37" applyNumberFormat="1" applyFont="1" applyFill="1" applyBorder="1" applyAlignment="1" applyProtection="1">
      <alignment horizontal="center" vertical="center"/>
      <protection hidden="1"/>
    </xf>
    <xf numFmtId="0" fontId="19" fillId="0" borderId="2" xfId="37" applyFont="1" applyBorder="1" applyAlignment="1">
      <alignment horizontal="center" vertical="center"/>
    </xf>
    <xf numFmtId="0" fontId="2" fillId="0" borderId="5" xfId="37" applyFont="1" applyBorder="1"/>
    <xf numFmtId="3" fontId="2" fillId="0" borderId="2" xfId="37" applyNumberFormat="1" applyFont="1" applyBorder="1"/>
    <xf numFmtId="0" fontId="19" fillId="0" borderId="0" xfId="37" applyFont="1"/>
    <xf numFmtId="0" fontId="2" fillId="0" borderId="5" xfId="37" applyFont="1" applyFill="1" applyBorder="1"/>
    <xf numFmtId="3" fontId="2" fillId="0" borderId="2" xfId="37" applyNumberFormat="1" applyFont="1" applyFill="1" applyBorder="1"/>
    <xf numFmtId="3" fontId="35" fillId="0" borderId="2" xfId="6" applyNumberFormat="1" applyFont="1" applyBorder="1"/>
    <xf numFmtId="0" fontId="3" fillId="3" borderId="11" xfId="37" applyFont="1" applyFill="1" applyBorder="1"/>
    <xf numFmtId="3" fontId="3" fillId="3" borderId="7" xfId="37" applyNumberFormat="1" applyFont="1" applyFill="1" applyBorder="1"/>
    <xf numFmtId="0" fontId="19" fillId="0" borderId="3" xfId="37" applyFont="1" applyBorder="1" applyAlignment="1">
      <alignment horizontal="center" vertical="center"/>
    </xf>
    <xf numFmtId="0" fontId="2" fillId="0" borderId="0" xfId="37" applyBorder="1"/>
    <xf numFmtId="0" fontId="2" fillId="0" borderId="8" xfId="37" applyFont="1" applyFill="1" applyBorder="1"/>
    <xf numFmtId="3" fontId="2" fillId="0" borderId="1" xfId="37" applyNumberFormat="1" applyFont="1" applyFill="1" applyBorder="1"/>
    <xf numFmtId="3" fontId="2" fillId="0" borderId="13" xfId="37" applyNumberFormat="1" applyFont="1" applyFill="1" applyBorder="1"/>
    <xf numFmtId="3" fontId="2" fillId="0" borderId="8" xfId="37" applyNumberFormat="1" applyFont="1" applyFill="1" applyBorder="1"/>
    <xf numFmtId="3" fontId="2" fillId="0" borderId="8" xfId="37" applyNumberFormat="1" applyFont="1" applyBorder="1"/>
    <xf numFmtId="3" fontId="2" fillId="0" borderId="1" xfId="37" applyNumberFormat="1" applyFont="1" applyBorder="1"/>
    <xf numFmtId="3" fontId="2" fillId="0" borderId="6" xfId="37" applyNumberFormat="1" applyFont="1" applyBorder="1"/>
    <xf numFmtId="3" fontId="2" fillId="0" borderId="0" xfId="37" applyNumberFormat="1" applyFont="1" applyFill="1" applyBorder="1"/>
    <xf numFmtId="3" fontId="2" fillId="0" borderId="5" xfId="37" applyNumberFormat="1" applyFont="1" applyFill="1" applyBorder="1"/>
    <xf numFmtId="3" fontId="2" fillId="0" borderId="5" xfId="37" applyNumberFormat="1" applyFont="1" applyBorder="1"/>
    <xf numFmtId="3" fontId="2" fillId="0" borderId="4" xfId="37" applyNumberFormat="1" applyFont="1" applyBorder="1"/>
    <xf numFmtId="0" fontId="2" fillId="0" borderId="9" xfId="37" applyFont="1" applyFill="1" applyBorder="1"/>
    <xf numFmtId="3" fontId="2" fillId="0" borderId="3" xfId="37" applyNumberFormat="1" applyFont="1" applyFill="1" applyBorder="1"/>
    <xf numFmtId="3" fontId="2" fillId="0" borderId="15" xfId="37" applyNumberFormat="1" applyFont="1" applyFill="1" applyBorder="1"/>
    <xf numFmtId="3" fontId="2" fillId="0" borderId="9" xfId="37" applyNumberFormat="1" applyFont="1" applyFill="1" applyBorder="1"/>
    <xf numFmtId="3" fontId="2" fillId="0" borderId="9" xfId="37" applyNumberFormat="1" applyFont="1" applyBorder="1"/>
    <xf numFmtId="3" fontId="2" fillId="0" borderId="3" xfId="37" applyNumberFormat="1" applyFont="1" applyBorder="1"/>
    <xf numFmtId="3" fontId="2" fillId="0" borderId="10" xfId="37" applyNumberFormat="1" applyFont="1" applyBorder="1"/>
    <xf numFmtId="0" fontId="2" fillId="0" borderId="0" xfId="37" applyFont="1" applyFill="1" applyBorder="1"/>
    <xf numFmtId="0" fontId="3" fillId="0" borderId="0" xfId="37" applyFont="1" applyFill="1" applyBorder="1"/>
    <xf numFmtId="0" fontId="2" fillId="2" borderId="2" xfId="37" applyFont="1" applyFill="1" applyBorder="1" applyAlignment="1">
      <alignment horizontal="left" vertical="top" wrapText="1"/>
    </xf>
    <xf numFmtId="0" fontId="2" fillId="0" borderId="1" xfId="37" applyFont="1" applyFill="1" applyBorder="1"/>
    <xf numFmtId="0" fontId="2" fillId="0" borderId="1" xfId="37" applyFont="1" applyBorder="1"/>
    <xf numFmtId="0" fontId="2" fillId="7" borderId="2" xfId="37" applyFont="1" applyFill="1" applyBorder="1"/>
    <xf numFmtId="0" fontId="2" fillId="0" borderId="2" xfId="37" applyFont="1" applyFill="1" applyBorder="1"/>
    <xf numFmtId="0" fontId="2" fillId="0" borderId="3" xfId="37" applyFont="1" applyFill="1" applyBorder="1"/>
    <xf numFmtId="0" fontId="3" fillId="2" borderId="1" xfId="37" applyFont="1" applyFill="1" applyBorder="1" applyAlignment="1"/>
    <xf numFmtId="0" fontId="2" fillId="2" borderId="1" xfId="37" applyFont="1" applyFill="1" applyBorder="1" applyAlignment="1">
      <alignment horizontal="center"/>
    </xf>
    <xf numFmtId="0" fontId="3" fillId="2" borderId="2" xfId="37" applyFont="1" applyFill="1" applyBorder="1" applyAlignment="1"/>
    <xf numFmtId="0" fontId="2" fillId="0" borderId="1" xfId="37" applyBorder="1" applyAlignment="1"/>
    <xf numFmtId="0" fontId="2" fillId="0" borderId="1" xfId="37" applyFill="1" applyBorder="1" applyAlignment="1">
      <alignment horizontal="center"/>
    </xf>
    <xf numFmtId="0" fontId="2" fillId="0" borderId="2" xfId="37" applyFont="1" applyBorder="1"/>
    <xf numFmtId="3" fontId="2" fillId="0" borderId="2" xfId="37" applyNumberFormat="1" applyFill="1" applyBorder="1"/>
    <xf numFmtId="0" fontId="2" fillId="0" borderId="2" xfId="37" applyBorder="1"/>
    <xf numFmtId="0" fontId="2" fillId="0" borderId="2" xfId="37" applyFill="1" applyBorder="1"/>
    <xf numFmtId="0" fontId="3" fillId="7" borderId="3" xfId="37" applyFont="1" applyFill="1" applyBorder="1"/>
    <xf numFmtId="0" fontId="2" fillId="7" borderId="3" xfId="37" applyFill="1" applyBorder="1"/>
    <xf numFmtId="3" fontId="2" fillId="7" borderId="2" xfId="37" applyNumberFormat="1" applyFont="1" applyFill="1" applyBorder="1"/>
    <xf numFmtId="0" fontId="31" fillId="0" borderId="5" xfId="6" applyFont="1" applyBorder="1" applyAlignment="1">
      <alignment horizontal="center" vertical="center"/>
    </xf>
    <xf numFmtId="0" fontId="31" fillId="0" borderId="0" xfId="6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3" fillId="0" borderId="11" xfId="6" applyFont="1" applyBorder="1" applyAlignment="1">
      <alignment horizontal="center" vertical="center"/>
    </xf>
    <xf numFmtId="0" fontId="23" fillId="0" borderId="12" xfId="6" applyFont="1" applyBorder="1" applyAlignment="1">
      <alignment horizontal="center" vertical="center"/>
    </xf>
    <xf numFmtId="0" fontId="23" fillId="0" borderId="16" xfId="6" applyFont="1" applyBorder="1" applyAlignment="1">
      <alignment horizontal="center" vertical="center"/>
    </xf>
    <xf numFmtId="0" fontId="23" fillId="4" borderId="8" xfId="6" applyFont="1" applyFill="1" applyBorder="1" applyAlignment="1">
      <alignment horizontal="center" vertical="center"/>
    </xf>
    <xf numFmtId="0" fontId="23" fillId="4" borderId="13" xfId="6" applyFont="1" applyFill="1" applyBorder="1" applyAlignment="1">
      <alignment horizontal="center" vertical="center"/>
    </xf>
    <xf numFmtId="0" fontId="23" fillId="4" borderId="6" xfId="6" applyFont="1" applyFill="1" applyBorder="1" applyAlignment="1">
      <alignment horizontal="center" vertical="center"/>
    </xf>
    <xf numFmtId="0" fontId="23" fillId="2" borderId="9" xfId="6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7" fillId="0" borderId="0" xfId="6" applyFont="1" applyBorder="1" applyAlignment="1">
      <alignment vertical="center"/>
    </xf>
    <xf numFmtId="0" fontId="17" fillId="0" borderId="0" xfId="0" applyFont="1" applyAlignment="1"/>
    <xf numFmtId="0" fontId="17" fillId="0" borderId="4" xfId="0" applyFont="1" applyBorder="1" applyAlignment="1"/>
    <xf numFmtId="0" fontId="17" fillId="0" borderId="5" xfId="6" applyFont="1" applyBorder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3" fillId="0" borderId="13" xfId="0" applyNumberFormat="1" applyFont="1" applyBorder="1" applyAlignment="1" applyProtection="1">
      <alignment wrapText="1"/>
      <protection hidden="1"/>
    </xf>
    <xf numFmtId="0" fontId="0" fillId="0" borderId="12" xfId="0" applyBorder="1" applyAlignment="1">
      <alignment wrapText="1"/>
    </xf>
    <xf numFmtId="3" fontId="18" fillId="0" borderId="0" xfId="0" applyNumberFormat="1" applyFont="1" applyBorder="1" applyAlignment="1" applyProtection="1">
      <alignment wrapText="1"/>
      <protection hidden="1"/>
    </xf>
    <xf numFmtId="0" fontId="18" fillId="0" borderId="15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3" fontId="20" fillId="0" borderId="11" xfId="0" applyNumberFormat="1" applyFont="1" applyBorder="1" applyAlignment="1" applyProtection="1">
      <alignment horizontal="center" wrapText="1"/>
      <protection locked="0"/>
    </xf>
    <xf numFmtId="3" fontId="20" fillId="0" borderId="12" xfId="0" applyNumberFormat="1" applyFont="1" applyBorder="1" applyAlignment="1" applyProtection="1">
      <alignment horizontal="center" wrapText="1"/>
      <protection locked="0"/>
    </xf>
    <xf numFmtId="3" fontId="20" fillId="0" borderId="16" xfId="0" applyNumberFormat="1" applyFont="1" applyBorder="1" applyAlignment="1" applyProtection="1">
      <alignment horizontal="center" wrapText="1"/>
      <protection locked="0"/>
    </xf>
    <xf numFmtId="3" fontId="2" fillId="6" borderId="13" xfId="0" applyNumberFormat="1" applyFont="1" applyFill="1" applyBorder="1" applyAlignment="1" applyProtection="1">
      <alignment horizontal="center" vertical="center" wrapText="1"/>
      <protection hidden="1"/>
    </xf>
    <xf numFmtId="3" fontId="2" fillId="6" borderId="0" xfId="0" applyNumberFormat="1" applyFont="1" applyFill="1" applyBorder="1" applyAlignment="1" applyProtection="1">
      <alignment horizontal="center" vertical="center" wrapText="1"/>
      <protection hidden="1"/>
    </xf>
    <xf numFmtId="3" fontId="2" fillId="6" borderId="1" xfId="0" applyNumberFormat="1" applyFont="1" applyFill="1" applyBorder="1" applyAlignment="1" applyProtection="1">
      <alignment horizontal="center" vertical="center" wrapText="1"/>
      <protection hidden="1"/>
    </xf>
    <xf numFmtId="3" fontId="2" fillId="6" borderId="2" xfId="0" applyNumberFormat="1" applyFont="1" applyFill="1" applyBorder="1" applyAlignment="1" applyProtection="1">
      <alignment horizontal="center" vertical="center"/>
      <protection hidden="1"/>
    </xf>
    <xf numFmtId="3" fontId="2" fillId="6" borderId="0" xfId="0" applyNumberFormat="1" applyFont="1" applyFill="1" applyBorder="1" applyAlignment="1" applyProtection="1">
      <alignment horizontal="center" vertical="center"/>
      <protection hidden="1"/>
    </xf>
    <xf numFmtId="3" fontId="4" fillId="0" borderId="8" xfId="0" applyNumberFormat="1" applyFont="1" applyBorder="1" applyAlignment="1" applyProtection="1">
      <alignment horizontal="center" vertical="center"/>
      <protection hidden="1"/>
    </xf>
    <xf numFmtId="3" fontId="4" fillId="0" borderId="6" xfId="0" applyNumberFormat="1" applyFont="1" applyBorder="1" applyAlignment="1" applyProtection="1">
      <alignment horizontal="center" vertical="center"/>
      <protection hidden="1"/>
    </xf>
    <xf numFmtId="3" fontId="4" fillId="0" borderId="5" xfId="0" applyNumberFormat="1" applyFont="1" applyBorder="1" applyAlignment="1" applyProtection="1">
      <alignment horizontal="center" vertical="center"/>
      <protection hidden="1"/>
    </xf>
    <xf numFmtId="3" fontId="4" fillId="0" borderId="4" xfId="0" applyNumberFormat="1" applyFont="1" applyBorder="1" applyAlignment="1" applyProtection="1">
      <alignment horizontal="center" vertical="center"/>
      <protection hidden="1"/>
    </xf>
    <xf numFmtId="3" fontId="2" fillId="6" borderId="2" xfId="0" applyNumberFormat="1" applyFont="1" applyFill="1" applyBorder="1" applyAlignment="1" applyProtection="1">
      <alignment horizontal="center" vertical="center" wrapText="1"/>
      <protection hidden="1"/>
    </xf>
    <xf numFmtId="3" fontId="20" fillId="0" borderId="11" xfId="0" applyNumberFormat="1" applyFont="1" applyBorder="1" applyAlignment="1" applyProtection="1">
      <alignment horizontal="center" vertical="center" wrapText="1"/>
      <protection hidden="1"/>
    </xf>
    <xf numFmtId="3" fontId="20" fillId="0" borderId="12" xfId="0" applyNumberFormat="1" applyFont="1" applyBorder="1" applyAlignment="1" applyProtection="1">
      <alignment horizontal="center" vertical="center" wrapText="1"/>
      <protection hidden="1"/>
    </xf>
    <xf numFmtId="3" fontId="20" fillId="0" borderId="16" xfId="0" applyNumberFormat="1" applyFont="1" applyBorder="1" applyAlignment="1" applyProtection="1">
      <alignment horizontal="center" vertical="center" wrapText="1"/>
      <protection hidden="1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3" fontId="2" fillId="0" borderId="11" xfId="0" applyNumberFormat="1" applyFont="1" applyBorder="1" applyAlignment="1" applyProtection="1">
      <alignment horizontal="center" wrapText="1"/>
      <protection hidden="1"/>
    </xf>
    <xf numFmtId="3" fontId="2" fillId="0" borderId="12" xfId="0" applyNumberFormat="1" applyFont="1" applyBorder="1" applyAlignment="1" applyProtection="1">
      <alignment horizontal="center" wrapText="1"/>
      <protection hidden="1"/>
    </xf>
    <xf numFmtId="3" fontId="2" fillId="0" borderId="9" xfId="0" applyNumberFormat="1" applyFont="1" applyBorder="1" applyAlignment="1" applyProtection="1">
      <alignment horizontal="left"/>
      <protection hidden="1"/>
    </xf>
    <xf numFmtId="3" fontId="2" fillId="0" borderId="15" xfId="0" applyNumberFormat="1" applyFont="1" applyBorder="1" applyAlignment="1" applyProtection="1">
      <alignment horizontal="left"/>
      <protection hidden="1"/>
    </xf>
    <xf numFmtId="3" fontId="20" fillId="0" borderId="11" xfId="0" applyNumberFormat="1" applyFont="1" applyBorder="1" applyAlignment="1" applyProtection="1">
      <alignment horizontal="center" vertical="center"/>
      <protection hidden="1"/>
    </xf>
    <xf numFmtId="3" fontId="20" fillId="0" borderId="16" xfId="0" applyNumberFormat="1" applyFont="1" applyBorder="1" applyAlignment="1" applyProtection="1">
      <alignment horizontal="center" vertical="center"/>
      <protection hidden="1"/>
    </xf>
    <xf numFmtId="0" fontId="17" fillId="4" borderId="11" xfId="6" applyFont="1" applyFill="1" applyBorder="1" applyAlignment="1">
      <alignment horizontal="center"/>
    </xf>
    <xf numFmtId="0" fontId="17" fillId="4" borderId="12" xfId="6" applyFont="1" applyFill="1" applyBorder="1" applyAlignment="1">
      <alignment horizontal="center"/>
    </xf>
    <xf numFmtId="0" fontId="17" fillId="4" borderId="16" xfId="6" applyFont="1" applyFill="1" applyBorder="1" applyAlignment="1">
      <alignment horizontal="center"/>
    </xf>
    <xf numFmtId="3" fontId="2" fillId="0" borderId="11" xfId="37" applyNumberFormat="1" applyFont="1" applyBorder="1" applyAlignment="1" applyProtection="1">
      <alignment horizontal="center" wrapText="1"/>
      <protection hidden="1"/>
    </xf>
    <xf numFmtId="3" fontId="2" fillId="0" borderId="16" xfId="37" applyNumberFormat="1" applyFont="1" applyBorder="1" applyAlignment="1" applyProtection="1">
      <alignment horizontal="center" wrapText="1"/>
      <protection hidden="1"/>
    </xf>
    <xf numFmtId="3" fontId="18" fillId="0" borderId="12" xfId="37" applyNumberFormat="1" applyFont="1" applyBorder="1" applyAlignment="1" applyProtection="1">
      <alignment horizontal="left" wrapText="1"/>
      <protection hidden="1"/>
    </xf>
    <xf numFmtId="3" fontId="18" fillId="0" borderId="16" xfId="37" applyNumberFormat="1" applyFont="1" applyBorder="1" applyAlignment="1" applyProtection="1">
      <alignment horizontal="left" wrapText="1"/>
      <protection hidden="1"/>
    </xf>
    <xf numFmtId="3" fontId="18" fillId="0" borderId="11" xfId="37" applyNumberFormat="1" applyFont="1" applyBorder="1" applyAlignment="1" applyProtection="1">
      <alignment horizontal="center" wrapText="1"/>
      <protection hidden="1"/>
    </xf>
    <xf numFmtId="3" fontId="18" fillId="0" borderId="16" xfId="37" applyNumberFormat="1" applyFont="1" applyBorder="1" applyAlignment="1" applyProtection="1">
      <alignment horizontal="center" wrapText="1"/>
      <protection hidden="1"/>
    </xf>
    <xf numFmtId="3" fontId="18" fillId="0" borderId="12" xfId="37" applyNumberFormat="1" applyFont="1" applyBorder="1" applyAlignment="1" applyProtection="1">
      <alignment horizontal="center" wrapText="1"/>
      <protection hidden="1"/>
    </xf>
    <xf numFmtId="0" fontId="28" fillId="0" borderId="0" xfId="37" applyFont="1" applyFill="1" applyBorder="1" applyAlignment="1">
      <alignment vertical="center" wrapText="1"/>
    </xf>
    <xf numFmtId="0" fontId="5" fillId="0" borderId="0" xfId="37" applyFont="1" applyAlignment="1">
      <alignment vertical="center" wrapText="1"/>
    </xf>
    <xf numFmtId="4" fontId="2" fillId="0" borderId="2" xfId="37" applyNumberFormat="1" applyFont="1" applyFill="1" applyBorder="1" applyAlignment="1">
      <alignment horizontal="right" vertical="center"/>
    </xf>
    <xf numFmtId="4" fontId="2" fillId="0" borderId="2" xfId="37" applyNumberFormat="1" applyBorder="1" applyAlignment="1">
      <alignment horizontal="right" vertical="center"/>
    </xf>
    <xf numFmtId="0" fontId="2" fillId="0" borderId="22" xfId="37" applyFont="1" applyBorder="1" applyAlignment="1">
      <alignment horizontal="center" vertical="center"/>
    </xf>
    <xf numFmtId="0" fontId="2" fillId="0" borderId="23" xfId="37" applyFont="1" applyBorder="1" applyAlignment="1">
      <alignment horizontal="center" vertical="center"/>
    </xf>
    <xf numFmtId="0" fontId="2" fillId="0" borderId="24" xfId="37" applyFont="1" applyBorder="1" applyAlignment="1">
      <alignment horizontal="center" vertical="center"/>
    </xf>
    <xf numFmtId="0" fontId="2" fillId="0" borderId="19" xfId="37" applyFont="1" applyBorder="1" applyAlignment="1">
      <alignment horizontal="center" vertical="center"/>
    </xf>
    <xf numFmtId="0" fontId="2" fillId="0" borderId="20" xfId="37" applyFont="1" applyBorder="1" applyAlignment="1">
      <alignment horizontal="center" vertical="center"/>
    </xf>
    <xf numFmtId="0" fontId="2" fillId="0" borderId="21" xfId="37" applyFont="1" applyBorder="1" applyAlignment="1">
      <alignment horizontal="center" vertical="center"/>
    </xf>
    <xf numFmtId="0" fontId="2" fillId="0" borderId="25" xfId="37" applyFont="1" applyBorder="1" applyAlignment="1">
      <alignment horizontal="center" vertical="center"/>
    </xf>
    <xf numFmtId="0" fontId="2" fillId="0" borderId="26" xfId="37" applyFont="1" applyBorder="1" applyAlignment="1">
      <alignment horizontal="center" vertical="center"/>
    </xf>
    <xf numFmtId="0" fontId="2" fillId="0" borderId="27" xfId="37" applyFont="1" applyBorder="1" applyAlignment="1">
      <alignment horizontal="center" vertical="center"/>
    </xf>
    <xf numFmtId="0" fontId="17" fillId="0" borderId="11" xfId="37" applyFont="1" applyBorder="1" applyAlignment="1">
      <alignment horizontal="center"/>
    </xf>
    <xf numFmtId="0" fontId="17" fillId="0" borderId="12" xfId="37" applyFont="1" applyBorder="1" applyAlignment="1">
      <alignment horizontal="center"/>
    </xf>
    <xf numFmtId="0" fontId="17" fillId="0" borderId="16" xfId="37" applyFont="1" applyBorder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31" fillId="0" borderId="11" xfId="0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3" fontId="2" fillId="0" borderId="11" xfId="0" applyNumberFormat="1" applyFont="1" applyBorder="1" applyAlignment="1" applyProtection="1">
      <alignment horizontal="left" wrapText="1"/>
      <protection hidden="1"/>
    </xf>
    <xf numFmtId="3" fontId="2" fillId="0" borderId="12" xfId="0" applyNumberFormat="1" applyFont="1" applyBorder="1" applyAlignment="1" applyProtection="1">
      <alignment horizontal="left" wrapText="1"/>
      <protection hidden="1"/>
    </xf>
    <xf numFmtId="3" fontId="18" fillId="0" borderId="12" xfId="0" applyNumberFormat="1" applyFont="1" applyBorder="1" applyAlignment="1" applyProtection="1">
      <alignment horizontal="left" wrapText="1"/>
      <protection hidden="1"/>
    </xf>
    <xf numFmtId="3" fontId="18" fillId="0" borderId="16" xfId="0" applyNumberFormat="1" applyFont="1" applyBorder="1" applyAlignment="1" applyProtection="1">
      <alignment horizontal="left" wrapText="1"/>
      <protection hidden="1"/>
    </xf>
    <xf numFmtId="3" fontId="18" fillId="0" borderId="11" xfId="0" applyNumberFormat="1" applyFont="1" applyBorder="1" applyAlignment="1" applyProtection="1">
      <alignment horizontal="center" wrapText="1"/>
      <protection hidden="1"/>
    </xf>
    <xf numFmtId="3" fontId="18" fillId="0" borderId="16" xfId="0" applyNumberFormat="1" applyFont="1" applyBorder="1" applyAlignment="1" applyProtection="1">
      <alignment horizontal="center" wrapText="1"/>
      <protection hidden="1"/>
    </xf>
    <xf numFmtId="3" fontId="18" fillId="0" borderId="12" xfId="0" applyNumberFormat="1" applyFont="1" applyBorder="1" applyAlignment="1" applyProtection="1">
      <alignment horizontal="center" wrapText="1"/>
      <protection hidden="1"/>
    </xf>
  </cellXfs>
  <cellStyles count="41">
    <cellStyle name="Datum 10" xfId="1"/>
    <cellStyle name="Datum 11" xfId="2"/>
    <cellStyle name="Datum 12" xfId="3"/>
    <cellStyle name="Datum 8" xfId="4"/>
    <cellStyle name="Datum 9" xfId="5"/>
    <cellStyle name="Standard" xfId="0" builtinId="0"/>
    <cellStyle name="Standard 2" xfId="37"/>
    <cellStyle name="Standard 2 2" xfId="38"/>
    <cellStyle name="Standard 3" xfId="39"/>
    <cellStyle name="Standard 4" xfId="40"/>
    <cellStyle name="Standard_lfd_bericht" xfId="6"/>
    <cellStyle name="Tabelle Text 10" xfId="7"/>
    <cellStyle name="Tabelle Text 10 Z" xfId="8"/>
    <cellStyle name="Tabelle Text 11" xfId="9"/>
    <cellStyle name="Tabelle Text 11 Z" xfId="10"/>
    <cellStyle name="Tabelle Text 12" xfId="11"/>
    <cellStyle name="Tabelle Text 12 Z" xfId="12"/>
    <cellStyle name="Tabelle Text 8" xfId="13"/>
    <cellStyle name="Tabelle Text 8 Z" xfId="14"/>
    <cellStyle name="Tabelle Text 9" xfId="15"/>
    <cellStyle name="Tabelle Text 9 Z" xfId="16"/>
    <cellStyle name="Tabelle Überschrift 10" xfId="17"/>
    <cellStyle name="Tabelle Überschrift 11" xfId="18"/>
    <cellStyle name="Tabelle Überschrift 12" xfId="19"/>
    <cellStyle name="Tabelle Überschrift 8" xfId="20"/>
    <cellStyle name="Tabelle Überschrift 9" xfId="21"/>
    <cellStyle name="Tabelle Zahl 0 10" xfId="22"/>
    <cellStyle name="Tabelle Zahl 0 11" xfId="23"/>
    <cellStyle name="Tabelle Zahl 0 12" xfId="24"/>
    <cellStyle name="Tabelle Zahl 0 8" xfId="25"/>
    <cellStyle name="Tabelle Zahl 0 9" xfId="26"/>
    <cellStyle name="Tabelle Zahl 1 10" xfId="27"/>
    <cellStyle name="Tabelle Zahl 1 11" xfId="28"/>
    <cellStyle name="Tabelle Zahl 1 12" xfId="29"/>
    <cellStyle name="Tabelle Zahl 1 8" xfId="30"/>
    <cellStyle name="Tabelle Zahl 1 9" xfId="31"/>
    <cellStyle name="Tabelle Zahl 2 10" xfId="32"/>
    <cellStyle name="Tabelle Zahl 2 11" xfId="33"/>
    <cellStyle name="Tabelle Zahl 2 12" xfId="34"/>
    <cellStyle name="Tabelle Zahl 2 8" xfId="35"/>
    <cellStyle name="Tabelle Zahl 2 9" xfId="36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41"/>
  <sheetViews>
    <sheetView tabSelected="1" view="pageLayout" topLeftCell="A7" zoomScale="50" zoomScaleNormal="75" zoomScalePageLayoutView="50" workbookViewId="0">
      <selection activeCell="A15" sqref="A15:G15"/>
    </sheetView>
  </sheetViews>
  <sheetFormatPr baseColWidth="10" defaultRowHeight="14.25"/>
  <cols>
    <col min="1" max="1" width="42.140625" style="1" customWidth="1"/>
    <col min="2" max="2" width="17.28515625" style="1" customWidth="1"/>
    <col min="3" max="6" width="11.42578125" style="1"/>
    <col min="7" max="7" width="12.42578125" style="1" customWidth="1"/>
    <col min="8" max="10" width="11.42578125" style="1"/>
  </cols>
  <sheetData>
    <row r="1" spans="1:10" s="25" customFormat="1" ht="15.75" customHeight="1">
      <c r="A1" s="12"/>
      <c r="B1" s="14"/>
      <c r="C1" s="14"/>
      <c r="D1" s="14"/>
      <c r="E1" s="14"/>
      <c r="F1" s="14"/>
      <c r="G1" s="3"/>
      <c r="H1" s="14"/>
      <c r="I1" s="14"/>
      <c r="J1" s="14"/>
    </row>
    <row r="2" spans="1:10" s="25" customFormat="1" ht="15.75" customHeight="1">
      <c r="A2" s="132"/>
      <c r="C2" s="14"/>
      <c r="D2" s="14"/>
      <c r="E2" s="14"/>
      <c r="F2" s="14"/>
      <c r="G2" s="3"/>
      <c r="H2" s="14"/>
      <c r="I2" s="14"/>
      <c r="J2" s="14"/>
    </row>
    <row r="3" spans="1:10" s="25" customFormat="1" ht="15.75" customHeight="1">
      <c r="A3" s="14"/>
      <c r="B3" s="14"/>
      <c r="C3" s="14"/>
      <c r="D3" s="14"/>
      <c r="E3" s="14"/>
      <c r="F3" s="14"/>
      <c r="G3" s="3"/>
      <c r="H3" s="14"/>
      <c r="I3" s="14"/>
      <c r="J3" s="14"/>
    </row>
    <row r="4" spans="1:10">
      <c r="A4" s="13"/>
      <c r="B4" s="13"/>
      <c r="C4" s="13"/>
      <c r="D4" s="13"/>
      <c r="E4" s="13"/>
      <c r="F4" s="13"/>
      <c r="G4" s="3"/>
    </row>
    <row r="5" spans="1:10">
      <c r="A5" s="13"/>
      <c r="B5" s="13"/>
      <c r="C5" s="13"/>
      <c r="D5" s="13"/>
      <c r="E5" s="13"/>
      <c r="F5" s="13"/>
      <c r="G5" s="13"/>
    </row>
    <row r="6" spans="1:10">
      <c r="A6" s="13"/>
      <c r="B6" s="13"/>
      <c r="C6" s="13"/>
      <c r="D6" s="13"/>
      <c r="E6" s="13"/>
      <c r="F6" s="13"/>
      <c r="G6" s="13"/>
    </row>
    <row r="7" spans="1:10" ht="39.950000000000003" customHeight="1">
      <c r="A7" s="274" t="s">
        <v>124</v>
      </c>
      <c r="B7" s="275"/>
      <c r="C7" s="275"/>
      <c r="D7" s="275"/>
      <c r="E7" s="275"/>
      <c r="F7" s="275"/>
      <c r="G7" s="276"/>
    </row>
    <row r="8" spans="1:10" ht="39.950000000000003" customHeight="1">
      <c r="A8" s="277" t="s">
        <v>83</v>
      </c>
      <c r="B8" s="278"/>
      <c r="C8" s="278"/>
      <c r="D8" s="278"/>
      <c r="E8" s="278"/>
      <c r="F8" s="278"/>
      <c r="G8" s="279"/>
    </row>
    <row r="9" spans="1:10" ht="20.25">
      <c r="A9" s="41"/>
      <c r="B9" s="42"/>
      <c r="C9" s="18"/>
      <c r="D9" s="18"/>
      <c r="E9" s="18"/>
      <c r="F9" s="18"/>
      <c r="G9" s="17"/>
    </row>
    <row r="10" spans="1:10" ht="20.25">
      <c r="A10" s="16"/>
      <c r="B10" s="18"/>
      <c r="C10" s="18"/>
      <c r="D10" s="18"/>
      <c r="E10" s="18"/>
      <c r="F10" s="18"/>
      <c r="G10" s="17"/>
    </row>
    <row r="11" spans="1:10" ht="24.75" customHeight="1">
      <c r="A11" s="19" t="s">
        <v>84</v>
      </c>
      <c r="B11" s="280" t="s">
        <v>85</v>
      </c>
      <c r="C11" s="281"/>
      <c r="D11" s="281"/>
      <c r="E11" s="281"/>
      <c r="F11" s="281"/>
      <c r="G11" s="282"/>
    </row>
    <row r="12" spans="1:10" ht="24.75" customHeight="1">
      <c r="A12" s="19"/>
      <c r="B12" s="280"/>
      <c r="C12" s="281"/>
      <c r="D12" s="281"/>
      <c r="E12" s="281"/>
      <c r="F12" s="281"/>
      <c r="G12" s="282"/>
    </row>
    <row r="13" spans="1:10" ht="24.75" customHeight="1">
      <c r="A13" s="21"/>
      <c r="B13" s="43"/>
      <c r="C13" s="20"/>
      <c r="D13" s="20"/>
      <c r="E13" s="20"/>
      <c r="F13" s="20"/>
      <c r="G13" s="15"/>
    </row>
    <row r="14" spans="1:10" ht="24.75" customHeight="1">
      <c r="A14" s="44"/>
      <c r="B14" s="45"/>
      <c r="C14" s="20"/>
      <c r="D14" s="20"/>
      <c r="E14" s="20"/>
      <c r="F14" s="20"/>
      <c r="G14" s="15"/>
    </row>
    <row r="15" spans="1:10" s="7" customFormat="1" ht="39.950000000000003" customHeight="1">
      <c r="A15" s="271" t="s">
        <v>7</v>
      </c>
      <c r="B15" s="272"/>
      <c r="C15" s="272"/>
      <c r="D15" s="272"/>
      <c r="E15" s="272"/>
      <c r="F15" s="272"/>
      <c r="G15" s="273"/>
      <c r="H15" s="2"/>
      <c r="I15" s="2"/>
      <c r="J15" s="2"/>
    </row>
    <row r="16" spans="1:10" s="7" customFormat="1" ht="30" customHeight="1">
      <c r="A16" s="46"/>
      <c r="B16" s="47"/>
      <c r="C16" s="47"/>
      <c r="D16" s="47"/>
      <c r="E16" s="47"/>
      <c r="F16" s="47"/>
      <c r="G16" s="48"/>
      <c r="H16" s="2"/>
      <c r="I16" s="2"/>
      <c r="J16" s="2"/>
    </row>
    <row r="17" spans="1:7" ht="24.95" customHeight="1">
      <c r="A17" s="283" t="s">
        <v>9</v>
      </c>
      <c r="B17" s="284"/>
      <c r="C17" s="284"/>
      <c r="D17" s="285"/>
      <c r="E17" s="285"/>
      <c r="F17" s="285"/>
      <c r="G17" s="286"/>
    </row>
    <row r="18" spans="1:7" ht="24.95" customHeight="1">
      <c r="A18" s="283"/>
      <c r="B18" s="284"/>
      <c r="C18" s="284"/>
      <c r="D18" s="285"/>
      <c r="E18" s="285"/>
      <c r="F18" s="285"/>
      <c r="G18" s="286"/>
    </row>
    <row r="19" spans="1:7" ht="24.95" customHeight="1">
      <c r="A19" s="283" t="s">
        <v>90</v>
      </c>
      <c r="B19" s="284"/>
      <c r="C19" s="284"/>
      <c r="D19" s="285"/>
      <c r="E19" s="285"/>
      <c r="F19" s="285"/>
      <c r="G19" s="286"/>
    </row>
    <row r="20" spans="1:7" ht="24.95" customHeight="1">
      <c r="A20" s="283"/>
      <c r="B20" s="284"/>
      <c r="C20" s="284"/>
      <c r="D20" s="285"/>
      <c r="E20" s="285"/>
      <c r="F20" s="285"/>
      <c r="G20" s="286"/>
    </row>
    <row r="21" spans="1:7" ht="24.95" customHeight="1">
      <c r="A21" s="283" t="s">
        <v>122</v>
      </c>
      <c r="B21" s="284"/>
      <c r="C21" s="284"/>
      <c r="D21" s="285"/>
      <c r="E21" s="285"/>
      <c r="F21" s="285"/>
      <c r="G21" s="286"/>
    </row>
    <row r="22" spans="1:7" ht="24.95" customHeight="1">
      <c r="A22" s="283"/>
      <c r="B22" s="284"/>
      <c r="C22" s="284"/>
      <c r="D22" s="285"/>
      <c r="E22" s="285"/>
      <c r="F22" s="285"/>
      <c r="G22" s="286"/>
    </row>
    <row r="23" spans="1:7" ht="24.95" customHeight="1">
      <c r="A23" s="283" t="s">
        <v>123</v>
      </c>
      <c r="B23" s="284"/>
      <c r="C23" s="284"/>
      <c r="D23" s="285"/>
      <c r="E23" s="285"/>
      <c r="F23" s="285"/>
      <c r="G23" s="286"/>
    </row>
    <row r="24" spans="1:7" ht="24.95" customHeight="1">
      <c r="A24" s="283"/>
      <c r="B24" s="284"/>
      <c r="C24" s="284"/>
      <c r="D24" s="285"/>
      <c r="E24" s="285"/>
      <c r="F24" s="285"/>
      <c r="G24" s="286"/>
    </row>
    <row r="25" spans="1:7" ht="24.95" customHeight="1">
      <c r="A25" s="267"/>
      <c r="B25" s="268"/>
      <c r="C25" s="268"/>
      <c r="D25" s="269"/>
      <c r="E25" s="269"/>
      <c r="F25" s="269"/>
      <c r="G25" s="270"/>
    </row>
    <row r="26" spans="1:7" ht="24.95" customHeight="1">
      <c r="A26" s="267"/>
      <c r="B26" s="268"/>
      <c r="C26" s="268"/>
      <c r="D26" s="269"/>
      <c r="E26" s="269"/>
      <c r="F26" s="269"/>
      <c r="G26" s="270"/>
    </row>
    <row r="27" spans="1:7" ht="24.95" customHeight="1">
      <c r="A27" s="267"/>
      <c r="B27" s="268"/>
      <c r="C27" s="268"/>
      <c r="D27" s="269"/>
      <c r="E27" s="269"/>
      <c r="F27" s="269"/>
      <c r="G27" s="270"/>
    </row>
    <row r="28" spans="1:7" ht="24.95" customHeight="1">
      <c r="A28" s="267"/>
      <c r="B28" s="268"/>
      <c r="C28" s="268"/>
      <c r="D28" s="269"/>
      <c r="E28" s="269"/>
      <c r="F28" s="269"/>
      <c r="G28" s="270"/>
    </row>
    <row r="29" spans="1:7" ht="24.95" customHeight="1">
      <c r="A29" s="267"/>
      <c r="B29" s="268"/>
      <c r="C29" s="268"/>
      <c r="D29" s="269"/>
      <c r="E29" s="269"/>
      <c r="F29" s="269"/>
      <c r="G29" s="270"/>
    </row>
    <row r="30" spans="1:7" ht="24.95" customHeight="1">
      <c r="A30" s="267"/>
      <c r="B30" s="268"/>
      <c r="C30" s="268"/>
      <c r="D30" s="269"/>
      <c r="E30" s="269"/>
      <c r="F30" s="269"/>
      <c r="G30" s="270"/>
    </row>
    <row r="31" spans="1:7" ht="24.95" customHeight="1">
      <c r="A31" s="38"/>
      <c r="B31" s="39"/>
      <c r="C31" s="39"/>
      <c r="D31" s="22"/>
      <c r="E31" s="22"/>
      <c r="F31" s="22"/>
      <c r="G31" s="23"/>
    </row>
    <row r="32" spans="1:7" ht="24.95" customHeight="1">
      <c r="A32" s="38"/>
      <c r="B32" s="39"/>
      <c r="C32" s="39"/>
      <c r="D32" s="22"/>
      <c r="E32" s="22"/>
      <c r="F32" s="22"/>
      <c r="G32" s="23"/>
    </row>
    <row r="33" spans="1:7" ht="24.95" customHeight="1">
      <c r="A33" s="38"/>
      <c r="B33" s="39"/>
      <c r="C33" s="39"/>
      <c r="D33" s="22"/>
      <c r="E33" s="22"/>
      <c r="F33" s="22"/>
      <c r="G33" s="23"/>
    </row>
    <row r="34" spans="1:7" ht="24.95" customHeight="1">
      <c r="A34" s="38"/>
      <c r="B34" s="39"/>
      <c r="C34" s="39"/>
      <c r="D34" s="22"/>
      <c r="E34" s="22"/>
      <c r="F34" s="22"/>
      <c r="G34" s="23"/>
    </row>
    <row r="35" spans="1:7" ht="24.95" customHeight="1">
      <c r="A35" s="38"/>
      <c r="B35" s="39"/>
      <c r="C35" s="39"/>
      <c r="D35" s="22"/>
      <c r="E35" s="22"/>
      <c r="F35" s="22"/>
      <c r="G35" s="23"/>
    </row>
    <row r="36" spans="1:7" ht="24.95" customHeight="1">
      <c r="A36" s="24"/>
      <c r="B36" s="22"/>
      <c r="C36" s="22"/>
      <c r="D36" s="22"/>
      <c r="E36" s="22"/>
      <c r="F36" s="22"/>
      <c r="G36" s="23"/>
    </row>
    <row r="37" spans="1:7" ht="24.95" customHeight="1">
      <c r="A37" s="51"/>
      <c r="B37" s="52"/>
      <c r="C37" s="52"/>
      <c r="D37" s="52"/>
      <c r="E37" s="52"/>
      <c r="F37" s="52"/>
      <c r="G37" s="53"/>
    </row>
    <row r="38" spans="1:7" ht="24.95" customHeight="1">
      <c r="A38" s="50"/>
      <c r="B38" s="50"/>
      <c r="C38" s="50"/>
      <c r="D38" s="50"/>
      <c r="E38" s="50"/>
      <c r="F38" s="50"/>
      <c r="G38" s="50"/>
    </row>
    <row r="39" spans="1:7" ht="24.95" customHeight="1">
      <c r="A39" s="50"/>
      <c r="B39" s="50"/>
      <c r="C39" s="50"/>
      <c r="D39" s="50"/>
      <c r="E39" s="50"/>
      <c r="F39" s="50"/>
      <c r="G39" s="50"/>
    </row>
    <row r="40" spans="1:7" ht="24.95" customHeight="1">
      <c r="A40" s="6"/>
      <c r="B40" s="6"/>
      <c r="C40" s="6"/>
      <c r="D40" s="6"/>
      <c r="E40" s="5"/>
      <c r="F40" s="5"/>
      <c r="G40" s="5"/>
    </row>
    <row r="41" spans="1:7" ht="24.95" customHeight="1">
      <c r="A41" s="6"/>
      <c r="B41" s="6"/>
      <c r="C41" s="6"/>
      <c r="D41" s="6"/>
      <c r="E41" s="5"/>
      <c r="F41" s="5"/>
      <c r="G41" s="5"/>
    </row>
  </sheetData>
  <mergeCells count="12">
    <mergeCell ref="A29:G30"/>
    <mergeCell ref="A27:G28"/>
    <mergeCell ref="A15:G15"/>
    <mergeCell ref="A25:G26"/>
    <mergeCell ref="A7:G7"/>
    <mergeCell ref="A8:G8"/>
    <mergeCell ref="B11:G11"/>
    <mergeCell ref="B12:G12"/>
    <mergeCell ref="A17:G18"/>
    <mergeCell ref="A21:G22"/>
    <mergeCell ref="A23:G24"/>
    <mergeCell ref="A19:G2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 xml:space="preserve">&amp;LWirtschaftsplan für Eigenbetriebe und Museumsstiftungen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Layout" zoomScale="60" zoomScaleNormal="100" zoomScalePageLayoutView="60" workbookViewId="0">
      <selection activeCell="I20" sqref="I20"/>
    </sheetView>
  </sheetViews>
  <sheetFormatPr baseColWidth="10" defaultColWidth="7.85546875" defaultRowHeight="12.75"/>
  <cols>
    <col min="1" max="1" width="6.140625" style="11" customWidth="1"/>
    <col min="2" max="2" width="30.5703125" style="11" customWidth="1"/>
    <col min="3" max="13" width="10.7109375" style="11" customWidth="1"/>
    <col min="14" max="14" width="9.5703125" style="8" customWidth="1"/>
    <col min="15" max="15" width="3" style="143" customWidth="1"/>
    <col min="16" max="16384" width="7.85546875" style="11"/>
  </cols>
  <sheetData>
    <row r="1" spans="1:15" customFormat="1" ht="18">
      <c r="B1" s="12"/>
      <c r="C1" s="133"/>
      <c r="D1" s="157"/>
      <c r="E1" s="158"/>
      <c r="F1" s="133"/>
      <c r="M1" s="3"/>
    </row>
    <row r="2" spans="1:15" customFormat="1" ht="15.75" customHeight="1">
      <c r="B2" s="12"/>
      <c r="L2" s="4"/>
      <c r="M2" s="3"/>
    </row>
    <row r="3" spans="1:15" customFormat="1" ht="18">
      <c r="A3" s="308" t="s">
        <v>9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10"/>
    </row>
    <row r="4" spans="1:15" ht="18.75" customHeight="1">
      <c r="A4" s="311" t="s">
        <v>72</v>
      </c>
      <c r="B4" s="312"/>
      <c r="C4" s="289" t="s">
        <v>83</v>
      </c>
      <c r="D4" s="289"/>
      <c r="E4" s="289"/>
      <c r="F4" s="290"/>
      <c r="G4" s="290"/>
      <c r="H4" s="290"/>
      <c r="I4" s="290"/>
      <c r="J4" s="290"/>
      <c r="K4" s="290"/>
      <c r="L4" s="290"/>
      <c r="M4" s="291"/>
      <c r="N4" s="134"/>
      <c r="O4" s="31"/>
    </row>
    <row r="5" spans="1:15" ht="15.75" customHeight="1">
      <c r="A5" s="311" t="s">
        <v>10</v>
      </c>
      <c r="B5" s="312"/>
      <c r="C5" s="29"/>
      <c r="D5" s="29"/>
      <c r="E5" s="29"/>
      <c r="F5" s="29"/>
      <c r="G5" s="292" t="s">
        <v>126</v>
      </c>
      <c r="H5" s="293"/>
      <c r="I5" s="293"/>
      <c r="J5" s="293"/>
      <c r="K5" s="293"/>
      <c r="L5" s="293"/>
      <c r="M5" s="294"/>
      <c r="N5" s="32"/>
      <c r="O5" s="32"/>
    </row>
    <row r="6" spans="1:15" ht="15.75" customHeight="1">
      <c r="A6" s="313"/>
      <c r="B6" s="314"/>
      <c r="C6" s="194"/>
      <c r="D6" s="194"/>
      <c r="E6" s="194"/>
      <c r="F6" s="195"/>
      <c r="G6" s="305" t="s">
        <v>75</v>
      </c>
      <c r="H6" s="306"/>
      <c r="I6" s="306"/>
      <c r="J6" s="306"/>
      <c r="K6" s="307"/>
      <c r="L6" s="315" t="s">
        <v>74</v>
      </c>
      <c r="M6" s="316"/>
      <c r="N6" s="32"/>
      <c r="O6" s="32"/>
    </row>
    <row r="7" spans="1:15" ht="17.25" customHeight="1">
      <c r="A7" s="300" t="s">
        <v>18</v>
      </c>
      <c r="B7" s="301"/>
      <c r="C7" s="295" t="s">
        <v>89</v>
      </c>
      <c r="D7" s="297" t="s">
        <v>125</v>
      </c>
      <c r="E7" s="297" t="s">
        <v>127</v>
      </c>
      <c r="F7" s="295" t="s">
        <v>128</v>
      </c>
      <c r="G7" s="192" t="s">
        <v>129</v>
      </c>
      <c r="H7" s="192" t="s">
        <v>130</v>
      </c>
      <c r="I7" s="192" t="s">
        <v>131</v>
      </c>
      <c r="J7" s="192" t="s">
        <v>132</v>
      </c>
      <c r="K7" s="297" t="s">
        <v>133</v>
      </c>
      <c r="L7" s="295" t="s">
        <v>134</v>
      </c>
      <c r="M7" s="297" t="s">
        <v>135</v>
      </c>
      <c r="N7" s="135"/>
      <c r="O7" s="136"/>
    </row>
    <row r="8" spans="1:15" ht="17.25" customHeight="1">
      <c r="A8" s="302"/>
      <c r="B8" s="303"/>
      <c r="C8" s="296"/>
      <c r="D8" s="304"/>
      <c r="E8" s="304"/>
      <c r="F8" s="296"/>
      <c r="G8" s="193">
        <v>2018</v>
      </c>
      <c r="H8" s="193">
        <v>2018</v>
      </c>
      <c r="I8" s="193">
        <v>2018</v>
      </c>
      <c r="J8" s="193">
        <v>2018</v>
      </c>
      <c r="K8" s="298"/>
      <c r="L8" s="299"/>
      <c r="M8" s="298"/>
      <c r="N8" s="135"/>
      <c r="O8" s="136"/>
    </row>
    <row r="9" spans="1:15" ht="18" customHeight="1">
      <c r="A9" s="150" t="s">
        <v>24</v>
      </c>
      <c r="B9" s="287" t="s">
        <v>73</v>
      </c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10"/>
      <c r="O9" s="10"/>
    </row>
    <row r="10" spans="1:15" ht="18" customHeight="1">
      <c r="A10" s="151">
        <v>1</v>
      </c>
      <c r="B10" s="164" t="s">
        <v>6</v>
      </c>
      <c r="C10" s="164">
        <v>10749</v>
      </c>
      <c r="D10" s="164">
        <v>14452</v>
      </c>
      <c r="E10" s="183">
        <v>13193</v>
      </c>
      <c r="F10" s="137">
        <v>13193</v>
      </c>
      <c r="G10" s="149">
        <f>ROUND((J10/13.1*3),0)</f>
        <v>3096</v>
      </c>
      <c r="H10" s="149">
        <f>ROUND((J10/13.1*6),0)</f>
        <v>6192</v>
      </c>
      <c r="I10" s="149">
        <f>ROUND((J10/13.1*9),0)</f>
        <v>9289</v>
      </c>
      <c r="J10" s="137">
        <v>13520</v>
      </c>
      <c r="K10" s="137">
        <v>13849</v>
      </c>
      <c r="L10" s="137">
        <v>14101</v>
      </c>
      <c r="M10" s="137">
        <v>14315</v>
      </c>
      <c r="N10" s="9"/>
      <c r="O10" s="33"/>
    </row>
    <row r="11" spans="1:15" ht="18" customHeight="1">
      <c r="A11" s="151" t="s">
        <v>77</v>
      </c>
      <c r="B11" s="54" t="s">
        <v>21</v>
      </c>
      <c r="C11" s="26">
        <v>6296</v>
      </c>
      <c r="D11" s="26">
        <v>7333</v>
      </c>
      <c r="E11" s="184">
        <v>5958</v>
      </c>
      <c r="F11" s="138">
        <v>5958</v>
      </c>
      <c r="G11" s="144">
        <f t="shared" ref="G11:G17" si="0">ROUND((J11/13.1*3),0)</f>
        <v>1385</v>
      </c>
      <c r="H11" s="144">
        <f t="shared" ref="H11:H17" si="1">ROUND((J11/13.1*6),0)</f>
        <v>2770</v>
      </c>
      <c r="I11" s="144">
        <f t="shared" ref="I11:I17" si="2">ROUND((J11/13.1*9),0)</f>
        <v>4154</v>
      </c>
      <c r="J11" s="138">
        <v>6047</v>
      </c>
      <c r="K11" s="138">
        <v>6138</v>
      </c>
      <c r="L11" s="138">
        <v>6230</v>
      </c>
      <c r="M11" s="138">
        <v>6323</v>
      </c>
      <c r="N11" s="9"/>
      <c r="O11" s="33"/>
    </row>
    <row r="12" spans="1:15" ht="18" customHeight="1">
      <c r="A12" s="151" t="s">
        <v>78</v>
      </c>
      <c r="B12" s="54" t="s">
        <v>20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184">
        <v>0</v>
      </c>
      <c r="N12" s="9"/>
      <c r="O12" s="33"/>
    </row>
    <row r="13" spans="1:15" ht="18" customHeight="1">
      <c r="A13" s="151">
        <v>2</v>
      </c>
      <c r="B13" s="26" t="s">
        <v>147</v>
      </c>
      <c r="C13" s="26">
        <v>84408</v>
      </c>
      <c r="D13" s="26">
        <v>84208</v>
      </c>
      <c r="E13" s="184">
        <v>95737</v>
      </c>
      <c r="F13" s="138">
        <v>95737</v>
      </c>
      <c r="G13" s="144">
        <f t="shared" si="0"/>
        <v>24283</v>
      </c>
      <c r="H13" s="144">
        <f t="shared" si="1"/>
        <v>48565</v>
      </c>
      <c r="I13" s="144">
        <f t="shared" si="2"/>
        <v>72848</v>
      </c>
      <c r="J13" s="138">
        <v>106034</v>
      </c>
      <c r="K13" s="138">
        <v>111406</v>
      </c>
      <c r="L13" s="138">
        <v>115626</v>
      </c>
      <c r="M13" s="138">
        <v>119333</v>
      </c>
      <c r="N13" s="9"/>
      <c r="O13" s="33"/>
    </row>
    <row r="14" spans="1:15" ht="18" customHeight="1">
      <c r="A14" s="151" t="s">
        <v>148</v>
      </c>
      <c r="B14" s="207" t="s">
        <v>149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184">
        <v>0</v>
      </c>
      <c r="N14" s="9"/>
      <c r="O14" s="33"/>
    </row>
    <row r="15" spans="1:15" ht="18" customHeight="1">
      <c r="A15" s="151" t="s">
        <v>150</v>
      </c>
      <c r="B15" s="207" t="s">
        <v>151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184">
        <v>0</v>
      </c>
      <c r="N15" s="9"/>
      <c r="O15" s="33"/>
    </row>
    <row r="16" spans="1:15" ht="18" customHeight="1">
      <c r="A16" s="151">
        <v>3</v>
      </c>
      <c r="B16" s="26" t="s">
        <v>11</v>
      </c>
      <c r="C16" s="26">
        <v>0</v>
      </c>
      <c r="D16" s="26">
        <v>0</v>
      </c>
      <c r="E16" s="184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9"/>
      <c r="O16" s="33"/>
    </row>
    <row r="17" spans="1:16" ht="18" customHeight="1">
      <c r="A17" s="151">
        <v>4</v>
      </c>
      <c r="B17" s="26" t="s">
        <v>22</v>
      </c>
      <c r="C17" s="26">
        <f>2217+148</f>
        <v>2365</v>
      </c>
      <c r="D17" s="26">
        <f>259+2337</f>
        <v>2596</v>
      </c>
      <c r="E17" s="184">
        <v>1246</v>
      </c>
      <c r="F17" s="138">
        <v>1246</v>
      </c>
      <c r="G17" s="144">
        <f t="shared" si="0"/>
        <v>196</v>
      </c>
      <c r="H17" s="144">
        <f t="shared" si="1"/>
        <v>392</v>
      </c>
      <c r="I17" s="144">
        <f t="shared" si="2"/>
        <v>588</v>
      </c>
      <c r="J17" s="138">
        <v>856</v>
      </c>
      <c r="K17" s="144">
        <v>654</v>
      </c>
      <c r="L17" s="144">
        <v>661</v>
      </c>
      <c r="M17" s="144">
        <v>666</v>
      </c>
      <c r="N17" s="9"/>
      <c r="O17" s="33"/>
    </row>
    <row r="18" spans="1:16" ht="18" customHeight="1">
      <c r="A18" s="151" t="s">
        <v>79</v>
      </c>
      <c r="B18" s="26" t="s">
        <v>23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184">
        <v>0</v>
      </c>
      <c r="N18" s="9"/>
      <c r="O18" s="33"/>
    </row>
    <row r="19" spans="1:16" s="30" customFormat="1" ht="18" customHeight="1">
      <c r="A19" s="151">
        <v>5</v>
      </c>
      <c r="B19" s="37" t="s">
        <v>49</v>
      </c>
      <c r="C19" s="37">
        <f t="shared" ref="C19:M19" si="3">C10+C16+C13+C17</f>
        <v>97522</v>
      </c>
      <c r="D19" s="37">
        <f t="shared" si="3"/>
        <v>101256</v>
      </c>
      <c r="E19" s="185">
        <f t="shared" si="3"/>
        <v>110176</v>
      </c>
      <c r="F19" s="182">
        <f t="shared" si="3"/>
        <v>110176</v>
      </c>
      <c r="G19" s="145">
        <f t="shared" si="3"/>
        <v>27575</v>
      </c>
      <c r="H19" s="145">
        <f t="shared" si="3"/>
        <v>55149</v>
      </c>
      <c r="I19" s="145">
        <f t="shared" si="3"/>
        <v>82725</v>
      </c>
      <c r="J19" s="139">
        <f t="shared" si="3"/>
        <v>120410</v>
      </c>
      <c r="K19" s="139">
        <f t="shared" si="3"/>
        <v>125909</v>
      </c>
      <c r="L19" s="139">
        <f t="shared" si="3"/>
        <v>130388</v>
      </c>
      <c r="M19" s="139">
        <f t="shared" si="3"/>
        <v>134314</v>
      </c>
      <c r="N19" s="34"/>
      <c r="O19" s="34"/>
      <c r="P19" s="11"/>
    </row>
    <row r="20" spans="1:16" ht="18" customHeight="1">
      <c r="A20" s="151">
        <v>6</v>
      </c>
      <c r="B20" s="26" t="s">
        <v>12</v>
      </c>
      <c r="C20" s="206">
        <v>2958</v>
      </c>
      <c r="D20" s="206">
        <v>3274</v>
      </c>
      <c r="E20" s="206">
        <v>3232</v>
      </c>
      <c r="F20" s="206">
        <v>3232</v>
      </c>
      <c r="G20" s="206">
        <f>(ROUND((J20/13.1*3),0))</f>
        <v>883</v>
      </c>
      <c r="H20" s="206">
        <f>(ROUND((J20/13.1*6),0))</f>
        <v>1765</v>
      </c>
      <c r="I20" s="206">
        <f>(ROUND((J20/13.1*9),0))</f>
        <v>2648</v>
      </c>
      <c r="J20" s="206">
        <v>3854</v>
      </c>
      <c r="K20" s="206">
        <v>4035</v>
      </c>
      <c r="L20" s="206">
        <v>4180</v>
      </c>
      <c r="M20" s="206">
        <v>4306</v>
      </c>
      <c r="N20" s="9"/>
      <c r="O20" s="33"/>
    </row>
    <row r="21" spans="1:16" ht="18" customHeight="1">
      <c r="A21" s="151">
        <v>7</v>
      </c>
      <c r="B21" s="26" t="s">
        <v>8</v>
      </c>
      <c r="C21" s="206">
        <v>4525</v>
      </c>
      <c r="D21" s="206">
        <v>5821</v>
      </c>
      <c r="E21" s="206">
        <v>4749</v>
      </c>
      <c r="F21" s="206">
        <v>4749</v>
      </c>
      <c r="G21" s="206">
        <f>(ROUND((J21/13.1*3),0))</f>
        <v>1140</v>
      </c>
      <c r="H21" s="206">
        <f>(ROUND((J21/13.1*6),0))</f>
        <v>2280</v>
      </c>
      <c r="I21" s="206">
        <f>(ROUND((J21/13.1*9),0))</f>
        <v>3419</v>
      </c>
      <c r="J21" s="206">
        <v>4977</v>
      </c>
      <c r="K21" s="206">
        <v>5210</v>
      </c>
      <c r="L21" s="206">
        <v>5396</v>
      </c>
      <c r="M21" s="206">
        <v>5560</v>
      </c>
      <c r="N21" s="9"/>
      <c r="O21" s="33"/>
    </row>
    <row r="22" spans="1:16" ht="18" customHeight="1">
      <c r="A22" s="151">
        <v>8</v>
      </c>
      <c r="B22" s="26" t="s">
        <v>0</v>
      </c>
      <c r="C22" s="206">
        <v>73603</v>
      </c>
      <c r="D22" s="206">
        <v>79156</v>
      </c>
      <c r="E22" s="206">
        <v>86020</v>
      </c>
      <c r="F22" s="206">
        <v>86020</v>
      </c>
      <c r="G22" s="206">
        <f>(ROUND((J22/13.1*3),0))</f>
        <v>21756</v>
      </c>
      <c r="H22" s="206">
        <f>(ROUND((J22/13.1*6),0))</f>
        <v>43513</v>
      </c>
      <c r="I22" s="206">
        <f>(ROUND((J22/13.1*9),0))</f>
        <v>65269</v>
      </c>
      <c r="J22" s="206">
        <v>95003</v>
      </c>
      <c r="K22" s="206">
        <v>99468</v>
      </c>
      <c r="L22" s="206">
        <v>103017</v>
      </c>
      <c r="M22" s="206">
        <v>106128</v>
      </c>
      <c r="N22" s="9"/>
      <c r="O22" s="33"/>
    </row>
    <row r="23" spans="1:16" ht="18" customHeight="1">
      <c r="A23" s="151">
        <v>9</v>
      </c>
      <c r="B23" s="26" t="s">
        <v>50</v>
      </c>
      <c r="C23" s="206">
        <v>483</v>
      </c>
      <c r="D23" s="206">
        <v>501</v>
      </c>
      <c r="E23" s="206">
        <v>558</v>
      </c>
      <c r="F23" s="206">
        <v>558</v>
      </c>
      <c r="G23" s="206">
        <f>(ROUND((J23/13.1*3),0))</f>
        <v>130</v>
      </c>
      <c r="H23" s="206">
        <f>(ROUND((J23/13.1*6),0))</f>
        <v>259</v>
      </c>
      <c r="I23" s="206">
        <f>(ROUND((J23/13.1*9),0))</f>
        <v>389</v>
      </c>
      <c r="J23" s="206">
        <v>566</v>
      </c>
      <c r="K23" s="206">
        <v>575</v>
      </c>
      <c r="L23" s="206">
        <v>583</v>
      </c>
      <c r="M23" s="206">
        <v>592</v>
      </c>
      <c r="N23" s="9"/>
      <c r="O23" s="33"/>
    </row>
    <row r="24" spans="1:16" ht="18" customHeight="1">
      <c r="A24" s="151">
        <v>10</v>
      </c>
      <c r="B24" s="26" t="s">
        <v>13</v>
      </c>
      <c r="C24" s="206">
        <v>15903</v>
      </c>
      <c r="D24" s="206">
        <v>12476</v>
      </c>
      <c r="E24" s="206">
        <v>15617</v>
      </c>
      <c r="F24" s="206">
        <v>15617</v>
      </c>
      <c r="G24" s="206">
        <f>(ROUND((J24/13.1*3),0))</f>
        <v>3666</v>
      </c>
      <c r="H24" s="206">
        <f>(ROUND((J24/13.1*6),0)-1)</f>
        <v>7332</v>
      </c>
      <c r="I24" s="206">
        <f>(ROUND((J24/13.1*9),0)+1)</f>
        <v>11000</v>
      </c>
      <c r="J24" s="206">
        <v>16010</v>
      </c>
      <c r="K24" s="206">
        <v>16621</v>
      </c>
      <c r="L24" s="206">
        <v>17212</v>
      </c>
      <c r="M24" s="206">
        <v>17728</v>
      </c>
      <c r="N24" s="9"/>
      <c r="O24" s="33"/>
    </row>
    <row r="25" spans="1:16" s="30" customFormat="1" ht="18" customHeight="1">
      <c r="A25" s="151">
        <v>11</v>
      </c>
      <c r="B25" s="37" t="s">
        <v>14</v>
      </c>
      <c r="C25" s="37">
        <f t="shared" ref="C25:M25" si="4">SUM(C20:C24)</f>
        <v>97472</v>
      </c>
      <c r="D25" s="37">
        <f>SUM(D20:D24)</f>
        <v>101228</v>
      </c>
      <c r="E25" s="186">
        <f>SUM(E20:E24)</f>
        <v>110176</v>
      </c>
      <c r="F25" s="182">
        <f t="shared" si="4"/>
        <v>110176</v>
      </c>
      <c r="G25" s="145">
        <f t="shared" si="4"/>
        <v>27575</v>
      </c>
      <c r="H25" s="145">
        <f t="shared" si="4"/>
        <v>55149</v>
      </c>
      <c r="I25" s="145">
        <f t="shared" si="4"/>
        <v>82725</v>
      </c>
      <c r="J25" s="139">
        <f t="shared" si="4"/>
        <v>120410</v>
      </c>
      <c r="K25" s="139">
        <f t="shared" si="4"/>
        <v>125909</v>
      </c>
      <c r="L25" s="139">
        <f t="shared" si="4"/>
        <v>130388</v>
      </c>
      <c r="M25" s="139">
        <f t="shared" si="4"/>
        <v>134314</v>
      </c>
      <c r="N25" s="34"/>
      <c r="O25" s="34"/>
    </row>
    <row r="26" spans="1:16" s="30" customFormat="1" ht="18" customHeight="1">
      <c r="A26" s="151">
        <v>12</v>
      </c>
      <c r="B26" s="40" t="s">
        <v>1</v>
      </c>
      <c r="C26" s="40">
        <f>C19-C25</f>
        <v>50</v>
      </c>
      <c r="D26" s="40">
        <f t="shared" ref="D26:M26" si="5">D19-D25</f>
        <v>28</v>
      </c>
      <c r="E26" s="40">
        <f t="shared" si="5"/>
        <v>0</v>
      </c>
      <c r="F26" s="40">
        <f t="shared" si="5"/>
        <v>0</v>
      </c>
      <c r="G26" s="146">
        <f t="shared" si="5"/>
        <v>0</v>
      </c>
      <c r="H26" s="146">
        <f t="shared" si="5"/>
        <v>0</v>
      </c>
      <c r="I26" s="146">
        <f t="shared" si="5"/>
        <v>0</v>
      </c>
      <c r="J26" s="140">
        <f t="shared" si="5"/>
        <v>0</v>
      </c>
      <c r="K26" s="140">
        <f t="shared" si="5"/>
        <v>0</v>
      </c>
      <c r="L26" s="140">
        <f t="shared" si="5"/>
        <v>0</v>
      </c>
      <c r="M26" s="140">
        <f t="shared" si="5"/>
        <v>0</v>
      </c>
      <c r="N26" s="34"/>
      <c r="O26" s="34"/>
    </row>
    <row r="27" spans="1:16" ht="18" customHeight="1">
      <c r="A27" s="151">
        <v>13</v>
      </c>
      <c r="B27" s="26" t="s">
        <v>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184">
        <v>0</v>
      </c>
      <c r="N27" s="9"/>
      <c r="O27" s="33"/>
    </row>
    <row r="28" spans="1:16" ht="18" customHeight="1">
      <c r="A28" s="151">
        <v>14</v>
      </c>
      <c r="B28" s="26" t="s">
        <v>3</v>
      </c>
      <c r="C28" s="26">
        <v>4</v>
      </c>
      <c r="D28" s="26">
        <v>8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184">
        <v>0</v>
      </c>
      <c r="N28" s="9"/>
      <c r="O28" s="33"/>
    </row>
    <row r="29" spans="1:16" ht="18" customHeight="1">
      <c r="A29" s="151">
        <v>15</v>
      </c>
      <c r="B29" s="26" t="s">
        <v>2</v>
      </c>
      <c r="C29" s="26">
        <v>11</v>
      </c>
      <c r="D29" s="26">
        <v>10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184">
        <v>0</v>
      </c>
      <c r="N29" s="9"/>
      <c r="O29" s="33"/>
    </row>
    <row r="30" spans="1:16" s="30" customFormat="1" ht="18" customHeight="1">
      <c r="A30" s="151">
        <v>16</v>
      </c>
      <c r="B30" s="27" t="s">
        <v>5</v>
      </c>
      <c r="C30" s="27">
        <f>C28-C29</f>
        <v>-7</v>
      </c>
      <c r="D30" s="27">
        <f t="shared" ref="D30:M30" si="6">D28-D29</f>
        <v>-2</v>
      </c>
      <c r="E30" s="27">
        <f t="shared" si="6"/>
        <v>0</v>
      </c>
      <c r="F30" s="27">
        <f t="shared" si="6"/>
        <v>0</v>
      </c>
      <c r="G30" s="147">
        <f t="shared" si="6"/>
        <v>0</v>
      </c>
      <c r="H30" s="147">
        <f t="shared" si="6"/>
        <v>0</v>
      </c>
      <c r="I30" s="147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7">
        <f t="shared" si="6"/>
        <v>0</v>
      </c>
      <c r="N30" s="34"/>
      <c r="O30" s="34"/>
    </row>
    <row r="31" spans="1:16" s="30" customFormat="1" ht="24.75" customHeight="1">
      <c r="A31" s="151">
        <v>17</v>
      </c>
      <c r="B31" s="40" t="s">
        <v>15</v>
      </c>
      <c r="C31" s="40">
        <f t="shared" ref="C31:M31" si="7">C26+C30</f>
        <v>43</v>
      </c>
      <c r="D31" s="40">
        <f t="shared" si="7"/>
        <v>26</v>
      </c>
      <c r="E31" s="40">
        <f t="shared" si="7"/>
        <v>0</v>
      </c>
      <c r="F31" s="40">
        <f t="shared" si="7"/>
        <v>0</v>
      </c>
      <c r="G31" s="146">
        <f t="shared" si="7"/>
        <v>0</v>
      </c>
      <c r="H31" s="146">
        <f t="shared" ref="H31:I31" si="8">H26+H30</f>
        <v>0</v>
      </c>
      <c r="I31" s="146">
        <f t="shared" si="8"/>
        <v>0</v>
      </c>
      <c r="J31" s="140">
        <f t="shared" si="7"/>
        <v>0</v>
      </c>
      <c r="K31" s="140">
        <f t="shared" si="7"/>
        <v>0</v>
      </c>
      <c r="L31" s="140">
        <f t="shared" si="7"/>
        <v>0</v>
      </c>
      <c r="M31" s="146">
        <f t="shared" si="7"/>
        <v>0</v>
      </c>
      <c r="N31" s="34"/>
      <c r="O31" s="34"/>
    </row>
    <row r="32" spans="1:16" ht="18" customHeight="1">
      <c r="A32" s="151">
        <v>18</v>
      </c>
      <c r="B32" s="26" t="s">
        <v>51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184">
        <v>0</v>
      </c>
      <c r="N32" s="35"/>
      <c r="O32" s="36"/>
    </row>
    <row r="33" spans="1:15" s="30" customFormat="1" ht="18" customHeight="1">
      <c r="A33" s="152">
        <v>19</v>
      </c>
      <c r="B33" s="28" t="s">
        <v>16</v>
      </c>
      <c r="C33" s="28">
        <f>C31-C32</f>
        <v>43</v>
      </c>
      <c r="D33" s="28">
        <f t="shared" ref="D33:M33" si="9">D31-D32</f>
        <v>26</v>
      </c>
      <c r="E33" s="28">
        <f t="shared" si="9"/>
        <v>0</v>
      </c>
      <c r="F33" s="28">
        <f t="shared" si="9"/>
        <v>0</v>
      </c>
      <c r="G33" s="148">
        <f t="shared" si="9"/>
        <v>0</v>
      </c>
      <c r="H33" s="148">
        <f t="shared" si="9"/>
        <v>0</v>
      </c>
      <c r="I33" s="148">
        <f t="shared" si="9"/>
        <v>0</v>
      </c>
      <c r="J33" s="148">
        <f t="shared" si="9"/>
        <v>0</v>
      </c>
      <c r="K33" s="142">
        <f t="shared" si="9"/>
        <v>0</v>
      </c>
      <c r="L33" s="142">
        <f t="shared" si="9"/>
        <v>0</v>
      </c>
      <c r="M33" s="142">
        <f t="shared" si="9"/>
        <v>0</v>
      </c>
      <c r="N33" s="34"/>
      <c r="O33" s="34"/>
    </row>
    <row r="38" spans="1:15">
      <c r="B38" s="49"/>
    </row>
    <row r="39" spans="1:15">
      <c r="E39" s="11">
        <v>-1</v>
      </c>
    </row>
  </sheetData>
  <mergeCells count="17">
    <mergeCell ref="A3:M3"/>
    <mergeCell ref="A4:B4"/>
    <mergeCell ref="A5:B5"/>
    <mergeCell ref="A6:B6"/>
    <mergeCell ref="D7:D8"/>
    <mergeCell ref="L6:M6"/>
    <mergeCell ref="B9:M9"/>
    <mergeCell ref="C4:M4"/>
    <mergeCell ref="G5:M5"/>
    <mergeCell ref="C7:C8"/>
    <mergeCell ref="F7:F8"/>
    <mergeCell ref="K7:K8"/>
    <mergeCell ref="L7:L8"/>
    <mergeCell ref="M7:M8"/>
    <mergeCell ref="A7:B8"/>
    <mergeCell ref="E7:E8"/>
    <mergeCell ref="G6:K6"/>
  </mergeCells>
  <pageMargins left="0.86614173228346458" right="0.55118110236220474" top="0.94488188976377963" bottom="0.43307086614173229" header="0.51181102362204722" footer="0.23622047244094491"/>
  <pageSetup paperSize="9" scale="76" orientation="landscape" verticalDpi="1200" r:id="rId1"/>
  <headerFooter alignWithMargins="0">
    <oddHeader>&amp;LWirtschaftsplan für Eigenbetriebe und Museumsstiftungen
1. Erfolgsplan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view="pageLayout" topLeftCell="C2" zoomScale="70" zoomScaleNormal="100" zoomScalePageLayoutView="70" workbookViewId="0">
      <selection activeCell="F17" sqref="F17"/>
    </sheetView>
  </sheetViews>
  <sheetFormatPr baseColWidth="10" defaultColWidth="3.5703125" defaultRowHeight="14.25"/>
  <cols>
    <col min="1" max="1" width="6.5703125" style="113" customWidth="1"/>
    <col min="2" max="2" width="57.85546875" style="1" bestFit="1" customWidth="1"/>
    <col min="3" max="10" width="19.42578125" style="1" customWidth="1"/>
    <col min="11" max="16384" width="3.5703125" style="113"/>
  </cols>
  <sheetData>
    <row r="1" spans="1:10" ht="18">
      <c r="A1" s="317" t="s">
        <v>90</v>
      </c>
      <c r="B1" s="318"/>
      <c r="C1" s="318"/>
      <c r="D1" s="318"/>
      <c r="E1" s="318"/>
      <c r="F1" s="318"/>
      <c r="G1" s="318"/>
      <c r="H1" s="318"/>
      <c r="I1" s="318"/>
      <c r="J1" s="319"/>
    </row>
    <row r="2" spans="1:10" ht="18" customHeight="1">
      <c r="A2" s="320" t="s">
        <v>136</v>
      </c>
      <c r="B2" s="321"/>
      <c r="C2" s="322" t="s">
        <v>137</v>
      </c>
      <c r="D2" s="322"/>
      <c r="E2" s="322"/>
      <c r="F2" s="322"/>
      <c r="G2" s="322"/>
      <c r="H2" s="322"/>
      <c r="I2" s="322"/>
      <c r="J2" s="323"/>
    </row>
    <row r="3" spans="1:10" ht="18" customHeight="1">
      <c r="A3" s="167"/>
      <c r="B3" s="208"/>
      <c r="C3" s="209"/>
      <c r="D3" s="209"/>
      <c r="E3" s="209"/>
      <c r="F3" s="209"/>
      <c r="G3" s="324" t="s">
        <v>75</v>
      </c>
      <c r="H3" s="325"/>
      <c r="I3" s="326" t="s">
        <v>74</v>
      </c>
      <c r="J3" s="325"/>
    </row>
    <row r="4" spans="1:10" ht="12.75">
      <c r="A4" s="210" t="s">
        <v>91</v>
      </c>
      <c r="B4" s="178" t="s">
        <v>19</v>
      </c>
      <c r="C4" s="211" t="s">
        <v>82</v>
      </c>
      <c r="D4" s="211" t="s">
        <v>82</v>
      </c>
      <c r="E4" s="211" t="s">
        <v>17</v>
      </c>
      <c r="F4" s="211" t="s">
        <v>81</v>
      </c>
      <c r="G4" s="211" t="s">
        <v>138</v>
      </c>
      <c r="H4" s="211" t="s">
        <v>138</v>
      </c>
      <c r="I4" s="212" t="s">
        <v>138</v>
      </c>
      <c r="J4" s="213" t="s">
        <v>138</v>
      </c>
    </row>
    <row r="5" spans="1:10" ht="12.75">
      <c r="A5" s="155"/>
      <c r="B5" s="214"/>
      <c r="C5" s="215">
        <v>2015</v>
      </c>
      <c r="D5" s="215">
        <v>2016</v>
      </c>
      <c r="E5" s="215">
        <v>2017</v>
      </c>
      <c r="F5" s="215">
        <v>2017</v>
      </c>
      <c r="G5" s="216">
        <v>2018</v>
      </c>
      <c r="H5" s="216">
        <v>2019</v>
      </c>
      <c r="I5" s="217">
        <v>2020</v>
      </c>
      <c r="J5" s="216">
        <v>2021</v>
      </c>
    </row>
    <row r="6" spans="1:10" s="221" customFormat="1">
      <c r="A6" s="218">
        <v>1</v>
      </c>
      <c r="B6" s="219" t="s">
        <v>92</v>
      </c>
      <c r="C6" s="220">
        <f>SUM(C7:C12)</f>
        <v>483</v>
      </c>
      <c r="D6" s="220">
        <f t="shared" ref="D6:J6" si="0">SUM(D7:D12)</f>
        <v>501</v>
      </c>
      <c r="E6" s="220">
        <f t="shared" si="0"/>
        <v>558</v>
      </c>
      <c r="F6" s="220">
        <f t="shared" si="0"/>
        <v>558</v>
      </c>
      <c r="G6" s="220">
        <f t="shared" si="0"/>
        <v>566</v>
      </c>
      <c r="H6" s="220">
        <f t="shared" si="0"/>
        <v>575</v>
      </c>
      <c r="I6" s="220">
        <f t="shared" si="0"/>
        <v>583</v>
      </c>
      <c r="J6" s="220">
        <f t="shared" si="0"/>
        <v>592</v>
      </c>
    </row>
    <row r="7" spans="1:10" s="221" customFormat="1">
      <c r="A7" s="218" t="s">
        <v>77</v>
      </c>
      <c r="B7" s="222" t="s">
        <v>93</v>
      </c>
      <c r="C7" s="223"/>
      <c r="D7" s="223"/>
      <c r="E7" s="223"/>
      <c r="F7" s="220"/>
      <c r="G7" s="220"/>
      <c r="H7" s="220"/>
      <c r="I7" s="220"/>
      <c r="J7" s="220"/>
    </row>
    <row r="8" spans="1:10" s="221" customFormat="1">
      <c r="A8" s="218" t="s">
        <v>78</v>
      </c>
      <c r="B8" s="222" t="s">
        <v>94</v>
      </c>
      <c r="C8" s="223"/>
      <c r="D8" s="223"/>
      <c r="E8" s="223"/>
      <c r="F8" s="220"/>
      <c r="G8" s="220"/>
      <c r="H8" s="220"/>
      <c r="I8" s="220"/>
      <c r="J8" s="220"/>
    </row>
    <row r="9" spans="1:10" s="221" customFormat="1">
      <c r="A9" s="218" t="s">
        <v>155</v>
      </c>
      <c r="B9" s="222" t="s">
        <v>95</v>
      </c>
      <c r="C9" s="223"/>
      <c r="D9" s="223"/>
      <c r="E9" s="223"/>
      <c r="F9" s="220"/>
      <c r="G9" s="220"/>
      <c r="H9" s="220"/>
      <c r="I9" s="220"/>
      <c r="J9" s="220"/>
    </row>
    <row r="10" spans="1:10" s="221" customFormat="1">
      <c r="A10" s="218" t="s">
        <v>156</v>
      </c>
      <c r="B10" s="181" t="s">
        <v>96</v>
      </c>
      <c r="C10" s="224"/>
      <c r="D10" s="224"/>
      <c r="E10" s="224"/>
      <c r="F10" s="220"/>
      <c r="G10" s="220"/>
      <c r="H10" s="220"/>
      <c r="I10" s="220"/>
      <c r="J10" s="220"/>
    </row>
    <row r="11" spans="1:10" s="221" customFormat="1">
      <c r="A11" s="218" t="s">
        <v>157</v>
      </c>
      <c r="B11" s="181" t="s">
        <v>97</v>
      </c>
      <c r="C11" s="224">
        <v>483</v>
      </c>
      <c r="D11" s="224">
        <v>501</v>
      </c>
      <c r="E11" s="224">
        <v>558</v>
      </c>
      <c r="F11" s="220">
        <v>558</v>
      </c>
      <c r="G11" s="220">
        <v>566</v>
      </c>
      <c r="H11" s="220">
        <v>575</v>
      </c>
      <c r="I11" s="220">
        <v>583</v>
      </c>
      <c r="J11" s="220">
        <v>592</v>
      </c>
    </row>
    <row r="12" spans="1:10" s="221" customFormat="1">
      <c r="A12" s="218" t="s">
        <v>158</v>
      </c>
      <c r="B12" s="181" t="s">
        <v>98</v>
      </c>
      <c r="C12" s="224"/>
      <c r="D12" s="224"/>
      <c r="E12" s="224"/>
      <c r="F12" s="220"/>
      <c r="G12" s="220"/>
      <c r="H12" s="220"/>
      <c r="I12" s="220"/>
      <c r="J12" s="220"/>
    </row>
    <row r="13" spans="1:10">
      <c r="A13" s="218">
        <v>2</v>
      </c>
      <c r="B13" s="219" t="s">
        <v>99</v>
      </c>
      <c r="C13" s="220">
        <v>0</v>
      </c>
      <c r="D13" s="220">
        <v>0</v>
      </c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</row>
    <row r="14" spans="1:10">
      <c r="A14" s="218">
        <v>3</v>
      </c>
      <c r="B14" s="225" t="s">
        <v>100</v>
      </c>
      <c r="C14" s="226">
        <f>C6+C13</f>
        <v>483</v>
      </c>
      <c r="D14" s="226">
        <f t="shared" ref="D14:J14" si="1">D6+D13</f>
        <v>501</v>
      </c>
      <c r="E14" s="226">
        <f t="shared" si="1"/>
        <v>558</v>
      </c>
      <c r="F14" s="226">
        <f t="shared" si="1"/>
        <v>558</v>
      </c>
      <c r="G14" s="226">
        <f t="shared" si="1"/>
        <v>566</v>
      </c>
      <c r="H14" s="226">
        <f t="shared" si="1"/>
        <v>575</v>
      </c>
      <c r="I14" s="226">
        <f t="shared" si="1"/>
        <v>583</v>
      </c>
      <c r="J14" s="226">
        <f t="shared" si="1"/>
        <v>592</v>
      </c>
    </row>
    <row r="15" spans="1:10" s="221" customFormat="1">
      <c r="A15" s="218">
        <v>4</v>
      </c>
      <c r="B15" s="222" t="s">
        <v>101</v>
      </c>
      <c r="C15" s="223">
        <f>SUM(C16:C17)</f>
        <v>483</v>
      </c>
      <c r="D15" s="223">
        <f t="shared" ref="D15:J15" si="2">SUM(D16:D17)</f>
        <v>501</v>
      </c>
      <c r="E15" s="223">
        <f t="shared" si="2"/>
        <v>558</v>
      </c>
      <c r="F15" s="220">
        <f t="shared" si="2"/>
        <v>558</v>
      </c>
      <c r="G15" s="220">
        <f t="shared" si="2"/>
        <v>566</v>
      </c>
      <c r="H15" s="220">
        <f t="shared" si="2"/>
        <v>575</v>
      </c>
      <c r="I15" s="220">
        <f t="shared" si="2"/>
        <v>583</v>
      </c>
      <c r="J15" s="220">
        <f t="shared" si="2"/>
        <v>592</v>
      </c>
    </row>
    <row r="16" spans="1:10" s="221" customFormat="1">
      <c r="A16" s="218" t="s">
        <v>79</v>
      </c>
      <c r="B16" s="222" t="s">
        <v>102</v>
      </c>
      <c r="C16" s="223"/>
      <c r="D16" s="223"/>
      <c r="E16" s="223"/>
      <c r="F16" s="220"/>
      <c r="G16" s="220"/>
      <c r="H16" s="220"/>
      <c r="I16" s="220"/>
      <c r="J16" s="220"/>
    </row>
    <row r="17" spans="1:10" s="221" customFormat="1">
      <c r="A17" s="218" t="s">
        <v>159</v>
      </c>
      <c r="B17" s="222" t="s">
        <v>103</v>
      </c>
      <c r="C17" s="223">
        <v>483</v>
      </c>
      <c r="D17" s="223">
        <v>501</v>
      </c>
      <c r="E17" s="223">
        <v>558</v>
      </c>
      <c r="F17" s="220">
        <v>558</v>
      </c>
      <c r="G17" s="220">
        <v>566</v>
      </c>
      <c r="H17" s="220">
        <v>575</v>
      </c>
      <c r="I17" s="220">
        <v>583</v>
      </c>
      <c r="J17" s="220">
        <v>592</v>
      </c>
    </row>
    <row r="18" spans="1:10" s="221" customFormat="1">
      <c r="A18" s="218">
        <v>5</v>
      </c>
      <c r="B18" s="222" t="s">
        <v>104</v>
      </c>
      <c r="C18" s="223">
        <f>SUM(C19:C20)</f>
        <v>0</v>
      </c>
      <c r="D18" s="223">
        <f t="shared" ref="D18:J18" si="3">SUM(D19:D20)</f>
        <v>0</v>
      </c>
      <c r="E18" s="223">
        <f t="shared" si="3"/>
        <v>0</v>
      </c>
      <c r="F18" s="220">
        <f t="shared" si="3"/>
        <v>0</v>
      </c>
      <c r="G18" s="220">
        <f t="shared" si="3"/>
        <v>0</v>
      </c>
      <c r="H18" s="220">
        <f t="shared" si="3"/>
        <v>0</v>
      </c>
      <c r="I18" s="220">
        <f t="shared" si="3"/>
        <v>0</v>
      </c>
      <c r="J18" s="220">
        <f t="shared" si="3"/>
        <v>0</v>
      </c>
    </row>
    <row r="19" spans="1:10" s="221" customFormat="1">
      <c r="A19" s="218" t="s">
        <v>160</v>
      </c>
      <c r="B19" s="222" t="s">
        <v>105</v>
      </c>
      <c r="C19" s="223"/>
      <c r="D19" s="223"/>
      <c r="E19" s="223"/>
      <c r="F19" s="220"/>
      <c r="G19" s="220"/>
      <c r="H19" s="220"/>
      <c r="I19" s="220"/>
      <c r="J19" s="220"/>
    </row>
    <row r="20" spans="1:10" s="221" customFormat="1">
      <c r="A20" s="218" t="s">
        <v>161</v>
      </c>
      <c r="B20" s="222" t="s">
        <v>106</v>
      </c>
      <c r="C20" s="223"/>
      <c r="D20" s="223"/>
      <c r="E20" s="223"/>
      <c r="F20" s="220"/>
      <c r="G20" s="220"/>
      <c r="H20" s="220"/>
      <c r="I20" s="220"/>
      <c r="J20" s="220"/>
    </row>
    <row r="21" spans="1:10" s="221" customFormat="1">
      <c r="A21" s="218">
        <v>6</v>
      </c>
      <c r="B21" s="222" t="s">
        <v>107</v>
      </c>
      <c r="C21" s="223">
        <f>SUM(C22:C25)</f>
        <v>0</v>
      </c>
      <c r="D21" s="223">
        <f t="shared" ref="D21:J21" si="4">SUM(D22:D25)</f>
        <v>0</v>
      </c>
      <c r="E21" s="223">
        <f t="shared" si="4"/>
        <v>0</v>
      </c>
      <c r="F21" s="220">
        <f t="shared" si="4"/>
        <v>0</v>
      </c>
      <c r="G21" s="220">
        <f t="shared" si="4"/>
        <v>0</v>
      </c>
      <c r="H21" s="220">
        <f t="shared" si="4"/>
        <v>0</v>
      </c>
      <c r="I21" s="220">
        <f t="shared" si="4"/>
        <v>0</v>
      </c>
      <c r="J21" s="220">
        <f t="shared" si="4"/>
        <v>0</v>
      </c>
    </row>
    <row r="22" spans="1:10" s="221" customFormat="1">
      <c r="A22" s="218" t="s">
        <v>162</v>
      </c>
      <c r="B22" s="222" t="s">
        <v>108</v>
      </c>
      <c r="C22" s="223"/>
      <c r="D22" s="223"/>
      <c r="E22" s="223"/>
      <c r="F22" s="220"/>
      <c r="G22" s="220"/>
      <c r="H22" s="220"/>
      <c r="I22" s="220"/>
      <c r="J22" s="220"/>
    </row>
    <row r="23" spans="1:10" s="221" customFormat="1">
      <c r="A23" s="218" t="s">
        <v>163</v>
      </c>
      <c r="B23" s="222" t="s">
        <v>109</v>
      </c>
      <c r="C23" s="223"/>
      <c r="D23" s="223"/>
      <c r="E23" s="223"/>
      <c r="F23" s="220"/>
      <c r="G23" s="220"/>
      <c r="H23" s="220"/>
      <c r="I23" s="220"/>
      <c r="J23" s="220"/>
    </row>
    <row r="24" spans="1:10" s="221" customFormat="1">
      <c r="A24" s="218" t="s">
        <v>164</v>
      </c>
      <c r="B24" s="222" t="s">
        <v>110</v>
      </c>
      <c r="C24" s="223"/>
      <c r="D24" s="223"/>
      <c r="E24" s="223"/>
      <c r="F24" s="220"/>
      <c r="G24" s="220"/>
      <c r="H24" s="220"/>
      <c r="I24" s="220"/>
      <c r="J24" s="220"/>
    </row>
    <row r="25" spans="1:10" s="221" customFormat="1">
      <c r="A25" s="218" t="s">
        <v>165</v>
      </c>
      <c r="B25" s="222" t="s">
        <v>111</v>
      </c>
      <c r="C25" s="223"/>
      <c r="D25" s="223"/>
      <c r="E25" s="223"/>
      <c r="F25" s="223"/>
      <c r="G25" s="223"/>
      <c r="H25" s="223"/>
      <c r="I25" s="223"/>
      <c r="J25" s="223"/>
    </row>
    <row r="26" spans="1:10">
      <c r="A26" s="218">
        <v>7</v>
      </c>
      <c r="B26" s="222" t="s">
        <v>112</v>
      </c>
      <c r="C26" s="223">
        <v>0</v>
      </c>
      <c r="D26" s="223">
        <v>0</v>
      </c>
      <c r="E26" s="223">
        <v>0</v>
      </c>
      <c r="F26" s="223">
        <v>0</v>
      </c>
      <c r="G26" s="223">
        <v>0</v>
      </c>
      <c r="H26" s="223">
        <v>0</v>
      </c>
      <c r="I26" s="223">
        <v>0</v>
      </c>
      <c r="J26" s="223">
        <v>0</v>
      </c>
    </row>
    <row r="27" spans="1:10" ht="14.1" customHeight="1">
      <c r="A27" s="227">
        <v>8</v>
      </c>
      <c r="B27" s="225" t="s">
        <v>113</v>
      </c>
      <c r="C27" s="226">
        <f>C15+C18+C21+C26</f>
        <v>483</v>
      </c>
      <c r="D27" s="226">
        <f t="shared" ref="D27:J27" si="5">D15+D18+D21+D26</f>
        <v>501</v>
      </c>
      <c r="E27" s="226">
        <f t="shared" si="5"/>
        <v>558</v>
      </c>
      <c r="F27" s="226">
        <f t="shared" si="5"/>
        <v>558</v>
      </c>
      <c r="G27" s="226">
        <f t="shared" si="5"/>
        <v>566</v>
      </c>
      <c r="H27" s="226">
        <f t="shared" si="5"/>
        <v>575</v>
      </c>
      <c r="I27" s="226">
        <f t="shared" si="5"/>
        <v>583</v>
      </c>
      <c r="J27" s="226">
        <f t="shared" si="5"/>
        <v>592</v>
      </c>
    </row>
    <row r="28" spans="1:10" ht="14.1" customHeight="1">
      <c r="A28" s="228"/>
      <c r="B28" s="229"/>
      <c r="C28" s="230"/>
      <c r="D28" s="231"/>
      <c r="E28" s="232"/>
      <c r="F28" s="233"/>
      <c r="G28" s="233"/>
      <c r="H28" s="234"/>
      <c r="I28" s="235"/>
      <c r="J28" s="235"/>
    </row>
    <row r="29" spans="1:10" ht="14.1" customHeight="1">
      <c r="A29" s="228"/>
      <c r="B29" s="222" t="s">
        <v>114</v>
      </c>
      <c r="C29" s="223"/>
      <c r="D29" s="236"/>
      <c r="E29" s="237"/>
      <c r="F29" s="238"/>
      <c r="G29" s="238"/>
      <c r="H29" s="220"/>
      <c r="I29" s="239"/>
      <c r="J29" s="239"/>
    </row>
    <row r="30" spans="1:10" ht="14.1" customHeight="1">
      <c r="A30" s="228"/>
      <c r="B30" s="240" t="s">
        <v>115</v>
      </c>
      <c r="C30" s="241">
        <v>6400</v>
      </c>
      <c r="D30" s="242">
        <v>8824</v>
      </c>
      <c r="E30" s="243">
        <v>3895</v>
      </c>
      <c r="F30" s="244">
        <v>3895</v>
      </c>
      <c r="G30" s="244">
        <v>3895</v>
      </c>
      <c r="H30" s="245">
        <v>3895</v>
      </c>
      <c r="I30" s="246">
        <v>3895</v>
      </c>
      <c r="J30" s="246">
        <v>3895</v>
      </c>
    </row>
    <row r="31" spans="1:10" ht="14.1" customHeight="1">
      <c r="B31" s="247"/>
      <c r="C31" s="247"/>
      <c r="D31" s="247"/>
      <c r="E31" s="247"/>
      <c r="F31" s="122"/>
      <c r="G31" s="122"/>
      <c r="H31" s="122"/>
      <c r="I31" s="122"/>
      <c r="J31" s="122"/>
    </row>
    <row r="32" spans="1:10" ht="14.1" customHeight="1">
      <c r="B32" s="248" t="s">
        <v>116</v>
      </c>
      <c r="C32" s="247"/>
      <c r="D32" s="247"/>
      <c r="E32" s="247"/>
      <c r="F32" s="122"/>
      <c r="G32" s="122"/>
      <c r="H32" s="122"/>
      <c r="I32" s="122"/>
      <c r="J32" s="122"/>
    </row>
    <row r="33" spans="2:10" ht="14.1" customHeight="1">
      <c r="B33" s="178" t="s">
        <v>117</v>
      </c>
      <c r="C33" s="211" t="s">
        <v>82</v>
      </c>
      <c r="D33" s="211" t="s">
        <v>82</v>
      </c>
      <c r="E33" s="211" t="s">
        <v>17</v>
      </c>
      <c r="F33" s="211" t="s">
        <v>81</v>
      </c>
      <c r="G33" s="211" t="s">
        <v>138</v>
      </c>
      <c r="H33" s="211" t="s">
        <v>138</v>
      </c>
      <c r="I33" s="212" t="s">
        <v>138</v>
      </c>
      <c r="J33" s="213" t="s">
        <v>138</v>
      </c>
    </row>
    <row r="34" spans="2:10" ht="14.1" customHeight="1">
      <c r="B34" s="249"/>
      <c r="C34" s="215" t="s">
        <v>152</v>
      </c>
      <c r="D34" s="215" t="s">
        <v>153</v>
      </c>
      <c r="E34" s="215" t="s">
        <v>154</v>
      </c>
      <c r="F34" s="215" t="s">
        <v>154</v>
      </c>
      <c r="G34" s="216">
        <v>1</v>
      </c>
      <c r="H34" s="216">
        <v>2</v>
      </c>
      <c r="I34" s="217">
        <v>3</v>
      </c>
      <c r="J34" s="216">
        <v>4</v>
      </c>
    </row>
    <row r="35" spans="2:10" ht="14.1" customHeight="1">
      <c r="B35" s="180"/>
      <c r="C35" s="250"/>
      <c r="D35" s="250"/>
      <c r="E35" s="250"/>
      <c r="F35" s="251"/>
      <c r="G35" s="251"/>
      <c r="H35" s="251"/>
      <c r="I35" s="251"/>
      <c r="J35" s="251"/>
    </row>
    <row r="36" spans="2:10" ht="14.1" customHeight="1">
      <c r="B36" s="252" t="s">
        <v>118</v>
      </c>
      <c r="C36" s="266">
        <v>1574</v>
      </c>
      <c r="D36" s="266">
        <v>1546</v>
      </c>
      <c r="E36" s="266">
        <v>1546</v>
      </c>
      <c r="F36" s="266">
        <v>1546</v>
      </c>
      <c r="G36" s="266">
        <v>1546</v>
      </c>
      <c r="H36" s="266">
        <v>1546</v>
      </c>
      <c r="I36" s="266">
        <v>1546</v>
      </c>
      <c r="J36" s="266">
        <v>1546</v>
      </c>
    </row>
    <row r="37" spans="2:10" ht="14.1" customHeight="1">
      <c r="B37" s="253" t="s">
        <v>139</v>
      </c>
      <c r="C37" s="223">
        <v>1132</v>
      </c>
      <c r="D37" s="223">
        <v>1121</v>
      </c>
      <c r="E37" s="223">
        <v>1121</v>
      </c>
      <c r="F37" s="220">
        <v>1121</v>
      </c>
      <c r="G37" s="220">
        <v>1121</v>
      </c>
      <c r="H37" s="220">
        <v>1121</v>
      </c>
      <c r="I37" s="220">
        <v>1121</v>
      </c>
      <c r="J37" s="220">
        <v>1121</v>
      </c>
    </row>
    <row r="38" spans="2:10" ht="14.1" customHeight="1">
      <c r="B38" s="254" t="s">
        <v>140</v>
      </c>
      <c r="C38" s="241">
        <v>442</v>
      </c>
      <c r="D38" s="241">
        <v>425</v>
      </c>
      <c r="E38" s="241">
        <v>425</v>
      </c>
      <c r="F38" s="245">
        <v>425</v>
      </c>
      <c r="G38" s="245">
        <v>425</v>
      </c>
      <c r="H38" s="245">
        <v>425</v>
      </c>
      <c r="I38" s="245">
        <v>425</v>
      </c>
      <c r="J38" s="245">
        <v>425</v>
      </c>
    </row>
    <row r="39" spans="2:10" ht="14.1" customHeight="1">
      <c r="B39" s="247"/>
      <c r="C39" s="247"/>
      <c r="D39" s="247"/>
      <c r="E39" s="247"/>
      <c r="F39" s="122"/>
      <c r="G39" s="122"/>
      <c r="H39" s="122"/>
      <c r="I39" s="122"/>
      <c r="J39" s="122"/>
    </row>
    <row r="40" spans="2:10" ht="14.1" customHeight="1">
      <c r="B40" s="248"/>
      <c r="C40" s="236"/>
      <c r="D40" s="236"/>
      <c r="E40" s="236"/>
      <c r="F40" s="236"/>
      <c r="G40" s="236"/>
      <c r="H40" s="236"/>
      <c r="I40" s="236"/>
      <c r="J40" s="236"/>
    </row>
    <row r="41" spans="2:10" ht="18" customHeight="1">
      <c r="B41" s="248" t="s">
        <v>119</v>
      </c>
      <c r="C41" s="247"/>
      <c r="D41" s="247"/>
      <c r="E41" s="247"/>
      <c r="F41" s="122"/>
      <c r="G41" s="122"/>
      <c r="H41" s="122"/>
      <c r="I41" s="122"/>
      <c r="J41" s="122"/>
    </row>
    <row r="42" spans="2:10" ht="12.75">
      <c r="B42" s="255" t="s">
        <v>120</v>
      </c>
      <c r="C42" s="256"/>
      <c r="D42" s="211"/>
      <c r="E42" s="211" t="s">
        <v>82</v>
      </c>
      <c r="F42" s="211" t="s">
        <v>81</v>
      </c>
      <c r="G42" s="211" t="s">
        <v>138</v>
      </c>
      <c r="H42" s="211" t="s">
        <v>138</v>
      </c>
      <c r="I42" s="212" t="s">
        <v>138</v>
      </c>
      <c r="J42" s="213" t="s">
        <v>138</v>
      </c>
    </row>
    <row r="43" spans="2:10" ht="12.75">
      <c r="B43" s="257"/>
      <c r="C43" s="179"/>
      <c r="D43" s="215"/>
      <c r="E43" s="215" t="s">
        <v>153</v>
      </c>
      <c r="F43" s="215" t="s">
        <v>154</v>
      </c>
      <c r="G43" s="216">
        <v>1</v>
      </c>
      <c r="H43" s="216">
        <v>2</v>
      </c>
      <c r="I43" s="217">
        <v>3</v>
      </c>
      <c r="J43" s="216">
        <v>4</v>
      </c>
    </row>
    <row r="44" spans="2:10" ht="12.75">
      <c r="B44" s="258"/>
      <c r="C44" s="259"/>
      <c r="D44" s="259"/>
      <c r="E44" s="259"/>
      <c r="F44" s="259"/>
      <c r="G44" s="259"/>
      <c r="H44" s="259"/>
      <c r="I44" s="259"/>
      <c r="J44" s="259"/>
    </row>
    <row r="45" spans="2:10" ht="12.75">
      <c r="B45" s="260" t="s">
        <v>141</v>
      </c>
      <c r="C45" s="261"/>
      <c r="D45" s="261"/>
      <c r="E45" s="261"/>
      <c r="F45" s="261"/>
      <c r="G45" s="261"/>
      <c r="H45" s="261"/>
      <c r="I45" s="261"/>
      <c r="J45" s="261"/>
    </row>
    <row r="46" spans="2:10" ht="12.75">
      <c r="B46" s="262"/>
      <c r="C46" s="263"/>
      <c r="D46" s="263"/>
      <c r="E46" s="263"/>
      <c r="F46" s="263"/>
      <c r="G46" s="263"/>
      <c r="H46" s="263"/>
      <c r="I46" s="263"/>
      <c r="J46" s="263"/>
    </row>
    <row r="47" spans="2:10" ht="12.75">
      <c r="B47" s="260" t="s">
        <v>142</v>
      </c>
      <c r="C47" s="261"/>
      <c r="D47" s="261"/>
      <c r="E47" s="261"/>
      <c r="F47" s="261"/>
      <c r="G47" s="261"/>
      <c r="H47" s="261"/>
      <c r="I47" s="261"/>
      <c r="J47" s="261"/>
    </row>
    <row r="48" spans="2:10" ht="12.75">
      <c r="B48" s="262"/>
      <c r="C48" s="263"/>
      <c r="D48" s="263"/>
      <c r="E48" s="263"/>
      <c r="F48" s="263"/>
      <c r="G48" s="263"/>
      <c r="H48" s="263"/>
      <c r="I48" s="263"/>
      <c r="J48" s="263"/>
    </row>
    <row r="49" spans="2:10" ht="12.75">
      <c r="B49" s="260" t="s">
        <v>143</v>
      </c>
      <c r="C49" s="263"/>
      <c r="D49" s="263"/>
      <c r="E49" s="263"/>
      <c r="F49" s="263"/>
      <c r="G49" s="263"/>
      <c r="H49" s="263"/>
      <c r="I49" s="263"/>
      <c r="J49" s="263"/>
    </row>
    <row r="50" spans="2:10" ht="12.75">
      <c r="B50" s="262"/>
      <c r="C50" s="263"/>
      <c r="D50" s="263"/>
      <c r="E50" s="263"/>
      <c r="F50" s="263"/>
      <c r="G50" s="263"/>
      <c r="H50" s="263"/>
      <c r="I50" s="263"/>
      <c r="J50" s="263"/>
    </row>
    <row r="51" spans="2:10" ht="12.75">
      <c r="B51" s="264" t="s">
        <v>121</v>
      </c>
      <c r="C51" s="265"/>
      <c r="D51" s="265"/>
      <c r="E51" s="265"/>
      <c r="F51" s="265"/>
      <c r="G51" s="265"/>
      <c r="H51" s="265"/>
      <c r="I51" s="265"/>
      <c r="J51" s="265"/>
    </row>
  </sheetData>
  <mergeCells count="5">
    <mergeCell ref="A1:J1"/>
    <mergeCell ref="A2:B2"/>
    <mergeCell ref="C2:J2"/>
    <mergeCell ref="G3:H3"/>
    <mergeCell ref="I3:J3"/>
  </mergeCells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>
    <oddHeader>&amp;RAlle Angaben in T€, sofern nicht anders angegeben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WhiteSpace="0" view="pageLayout" zoomScale="50" zoomScaleNormal="60" zoomScalePageLayoutView="50" workbookViewId="0">
      <selection activeCell="C21" sqref="C21"/>
    </sheetView>
  </sheetViews>
  <sheetFormatPr baseColWidth="10" defaultColWidth="0.5703125" defaultRowHeight="14.25"/>
  <cols>
    <col min="1" max="1" width="5.5703125" style="113" customWidth="1"/>
    <col min="2" max="2" width="51.85546875" style="1" customWidth="1"/>
    <col min="3" max="6" width="12.7109375" style="1" customWidth="1"/>
    <col min="7" max="7" width="13.42578125" style="1" customWidth="1"/>
    <col min="8" max="11" width="12.7109375" style="1" customWidth="1"/>
    <col min="12" max="14" width="0.5703125" style="1"/>
    <col min="15" max="16384" width="0.5703125" style="113"/>
  </cols>
  <sheetData>
    <row r="1" spans="1:14" ht="19.5" customHeight="1">
      <c r="B1" s="122"/>
      <c r="C1" s="122"/>
      <c r="D1" s="122"/>
      <c r="E1" s="122"/>
      <c r="F1" s="122"/>
      <c r="G1" s="122"/>
      <c r="H1" s="122"/>
      <c r="I1" s="122"/>
      <c r="J1" s="122"/>
      <c r="N1" s="113"/>
    </row>
    <row r="2" spans="1:14" ht="18">
      <c r="A2" s="340" t="s">
        <v>122</v>
      </c>
      <c r="B2" s="341"/>
      <c r="C2" s="341"/>
      <c r="D2" s="341"/>
      <c r="E2" s="341"/>
      <c r="F2" s="341"/>
      <c r="G2" s="341"/>
      <c r="H2" s="341"/>
      <c r="I2" s="341"/>
      <c r="J2" s="342"/>
      <c r="N2" s="113"/>
    </row>
    <row r="3" spans="1:14" ht="15.75" customHeight="1">
      <c r="A3" s="320" t="s">
        <v>76</v>
      </c>
      <c r="B3" s="321"/>
      <c r="C3" s="324" t="s">
        <v>83</v>
      </c>
      <c r="D3" s="326"/>
      <c r="E3" s="326"/>
      <c r="F3" s="326"/>
      <c r="G3" s="326"/>
      <c r="H3" s="326"/>
      <c r="I3" s="326"/>
      <c r="J3" s="325"/>
      <c r="K3" s="113"/>
      <c r="L3" s="113"/>
      <c r="M3" s="113"/>
      <c r="N3" s="113"/>
    </row>
    <row r="4" spans="1:14" ht="38.25" customHeight="1">
      <c r="A4" s="167"/>
      <c r="B4" s="168"/>
      <c r="C4" s="176"/>
      <c r="D4" s="176"/>
      <c r="E4" s="176"/>
      <c r="F4" s="189"/>
      <c r="G4" s="324" t="s">
        <v>75</v>
      </c>
      <c r="H4" s="325"/>
      <c r="I4" s="324" t="s">
        <v>74</v>
      </c>
      <c r="J4" s="325"/>
      <c r="K4" s="113"/>
      <c r="L4" s="113"/>
      <c r="M4" s="113"/>
      <c r="N4" s="113"/>
    </row>
    <row r="5" spans="1:14" ht="25.5">
      <c r="A5" s="154" t="s">
        <v>24</v>
      </c>
      <c r="B5" s="153" t="s">
        <v>62</v>
      </c>
      <c r="C5" s="121" t="s">
        <v>89</v>
      </c>
      <c r="D5" s="121" t="s">
        <v>125</v>
      </c>
      <c r="E5" s="121" t="s">
        <v>127</v>
      </c>
      <c r="F5" s="121" t="s">
        <v>145</v>
      </c>
      <c r="G5" s="121" t="s">
        <v>146</v>
      </c>
      <c r="H5" s="121" t="s">
        <v>133</v>
      </c>
      <c r="I5" s="121" t="s">
        <v>134</v>
      </c>
      <c r="J5" s="121" t="s">
        <v>135</v>
      </c>
      <c r="N5" s="113"/>
    </row>
    <row r="6" spans="1:14" ht="22.5" customHeight="1">
      <c r="A6" s="155">
        <v>1</v>
      </c>
      <c r="B6" s="118" t="s">
        <v>52</v>
      </c>
      <c r="C6" s="118"/>
      <c r="D6" s="118"/>
      <c r="E6" s="118"/>
      <c r="F6" s="118"/>
      <c r="G6" s="118"/>
      <c r="H6" s="118"/>
      <c r="I6" s="118"/>
      <c r="J6" s="118"/>
      <c r="N6" s="113"/>
    </row>
    <row r="7" spans="1:14" ht="22.5" customHeight="1">
      <c r="A7" s="155">
        <v>2</v>
      </c>
      <c r="B7" s="118" t="s">
        <v>53</v>
      </c>
      <c r="C7" s="173">
        <v>47.17</v>
      </c>
      <c r="D7" s="173">
        <f>57.17-5.51</f>
        <v>51.660000000000004</v>
      </c>
      <c r="E7" s="173">
        <v>71.819999999999993</v>
      </c>
      <c r="F7" s="173">
        <v>71.819999999999993</v>
      </c>
      <c r="G7" s="173">
        <v>71.819999999999993</v>
      </c>
      <c r="H7" s="173">
        <v>71.819999999999993</v>
      </c>
      <c r="I7" s="173">
        <v>71.819999999999993</v>
      </c>
      <c r="J7" s="173">
        <v>71.819999999999993</v>
      </c>
      <c r="N7" s="113"/>
    </row>
    <row r="8" spans="1:14" ht="22.5" customHeight="1">
      <c r="A8" s="155">
        <v>3</v>
      </c>
      <c r="B8" s="117" t="s">
        <v>54</v>
      </c>
      <c r="C8" s="173">
        <v>1419.83</v>
      </c>
      <c r="D8" s="173">
        <v>1436.34</v>
      </c>
      <c r="E8" s="173">
        <v>1507.69</v>
      </c>
      <c r="F8" s="173">
        <v>1507.69</v>
      </c>
      <c r="G8" s="173">
        <v>1646.9</v>
      </c>
      <c r="H8" s="173">
        <v>1701.0900000000001</v>
      </c>
      <c r="I8" s="173">
        <v>1737.21</v>
      </c>
      <c r="J8" s="173">
        <v>1764.3</v>
      </c>
      <c r="N8" s="113"/>
    </row>
    <row r="9" spans="1:14" ht="22.5" customHeight="1">
      <c r="A9" s="155">
        <v>4</v>
      </c>
      <c r="B9" s="123" t="s">
        <v>61</v>
      </c>
      <c r="C9" s="124">
        <f t="shared" ref="C9:I9" si="0">SUM(C6:C8)</f>
        <v>1467</v>
      </c>
      <c r="D9" s="124">
        <f t="shared" si="0"/>
        <v>1488</v>
      </c>
      <c r="E9" s="124">
        <f t="shared" si="0"/>
        <v>1579.51</v>
      </c>
      <c r="F9" s="124">
        <f t="shared" si="0"/>
        <v>1579.51</v>
      </c>
      <c r="G9" s="124">
        <f t="shared" si="0"/>
        <v>1718.72</v>
      </c>
      <c r="H9" s="124">
        <f t="shared" si="0"/>
        <v>1772.91</v>
      </c>
      <c r="I9" s="124">
        <f t="shared" si="0"/>
        <v>1809.03</v>
      </c>
      <c r="J9" s="124">
        <f t="shared" ref="J9" si="1">SUM(J6:J8)</f>
        <v>1836.12</v>
      </c>
      <c r="N9" s="113"/>
    </row>
    <row r="10" spans="1:14" ht="22.5" customHeight="1">
      <c r="A10" s="155">
        <v>5</v>
      </c>
      <c r="B10" s="127" t="s">
        <v>70</v>
      </c>
      <c r="C10" s="129"/>
      <c r="D10" s="129"/>
      <c r="E10" s="129"/>
      <c r="F10" s="129"/>
      <c r="G10" s="129"/>
      <c r="H10" s="129"/>
      <c r="I10" s="129"/>
      <c r="J10" s="129"/>
      <c r="N10" s="113"/>
    </row>
    <row r="11" spans="1:14" ht="22.5" customHeight="1">
      <c r="A11" s="155">
        <v>6</v>
      </c>
      <c r="B11" s="128" t="s">
        <v>66</v>
      </c>
      <c r="C11" s="329">
        <v>99.99</v>
      </c>
      <c r="D11" s="329">
        <v>83.65</v>
      </c>
      <c r="E11" s="329">
        <v>63.4</v>
      </c>
      <c r="F11" s="329">
        <v>63.4</v>
      </c>
      <c r="G11" s="329">
        <v>40.53</v>
      </c>
      <c r="H11" s="329">
        <v>23.21</v>
      </c>
      <c r="I11" s="329">
        <v>2.86</v>
      </c>
      <c r="J11" s="329">
        <v>0</v>
      </c>
      <c r="N11" s="113"/>
    </row>
    <row r="12" spans="1:14" ht="22.5" customHeight="1">
      <c r="A12" s="155">
        <v>7</v>
      </c>
      <c r="B12" s="128" t="s">
        <v>67</v>
      </c>
      <c r="C12" s="329"/>
      <c r="D12" s="329"/>
      <c r="E12" s="329"/>
      <c r="F12" s="329"/>
      <c r="G12" s="329"/>
      <c r="H12" s="329"/>
      <c r="I12" s="329"/>
      <c r="J12" s="330"/>
      <c r="N12" s="113"/>
    </row>
    <row r="13" spans="1:14" ht="22.5" customHeight="1">
      <c r="A13" s="155">
        <v>8</v>
      </c>
      <c r="B13" s="166" t="s">
        <v>71</v>
      </c>
      <c r="C13" s="177">
        <v>0</v>
      </c>
      <c r="D13" s="190">
        <v>0.47</v>
      </c>
      <c r="E13" s="190">
        <v>0.78</v>
      </c>
      <c r="F13" s="187">
        <v>0.78</v>
      </c>
      <c r="G13" s="187">
        <v>0.79</v>
      </c>
      <c r="H13" s="187">
        <v>1.02</v>
      </c>
      <c r="I13" s="187">
        <v>0</v>
      </c>
      <c r="J13" s="187">
        <v>0</v>
      </c>
      <c r="N13" s="113"/>
    </row>
    <row r="14" spans="1:14" ht="22.5" customHeight="1">
      <c r="A14" s="155">
        <v>9</v>
      </c>
      <c r="B14" s="118" t="s">
        <v>65</v>
      </c>
      <c r="C14" s="170">
        <v>1306</v>
      </c>
      <c r="D14" s="170">
        <v>1325</v>
      </c>
      <c r="E14" s="331"/>
      <c r="F14" s="332"/>
      <c r="G14" s="332"/>
      <c r="H14" s="332"/>
      <c r="I14" s="332"/>
      <c r="J14" s="333"/>
      <c r="N14" s="113"/>
    </row>
    <row r="15" spans="1:14" ht="22.5" customHeight="1">
      <c r="A15" s="155">
        <v>10</v>
      </c>
      <c r="B15" s="118" t="s">
        <v>64</v>
      </c>
      <c r="C15" s="170">
        <v>161</v>
      </c>
      <c r="D15" s="170">
        <v>163</v>
      </c>
      <c r="E15" s="334"/>
      <c r="F15" s="335"/>
      <c r="G15" s="335"/>
      <c r="H15" s="335"/>
      <c r="I15" s="335"/>
      <c r="J15" s="336"/>
      <c r="N15" s="113"/>
    </row>
    <row r="16" spans="1:14" ht="22.5" customHeight="1">
      <c r="A16" s="155">
        <v>11</v>
      </c>
      <c r="B16" s="118" t="s">
        <v>87</v>
      </c>
      <c r="C16" s="169">
        <v>5.8000000000000003E-2</v>
      </c>
      <c r="D16" s="169">
        <v>5.5E-2</v>
      </c>
      <c r="E16" s="334"/>
      <c r="F16" s="335"/>
      <c r="G16" s="335"/>
      <c r="H16" s="335"/>
      <c r="I16" s="335"/>
      <c r="J16" s="336"/>
      <c r="N16" s="113"/>
    </row>
    <row r="17" spans="1:14" ht="22.5" customHeight="1">
      <c r="A17" s="155">
        <v>12</v>
      </c>
      <c r="B17" s="118" t="s">
        <v>55</v>
      </c>
      <c r="C17" s="170">
        <v>32</v>
      </c>
      <c r="D17" s="170">
        <v>24</v>
      </c>
      <c r="E17" s="337"/>
      <c r="F17" s="338"/>
      <c r="G17" s="338"/>
      <c r="H17" s="338"/>
      <c r="I17" s="338"/>
      <c r="J17" s="339"/>
      <c r="N17" s="113"/>
    </row>
    <row r="18" spans="1:14" ht="22.5" customHeight="1" thickBot="1">
      <c r="A18" s="155">
        <v>13</v>
      </c>
      <c r="B18" s="117" t="s">
        <v>68</v>
      </c>
      <c r="C18" s="118"/>
      <c r="D18" s="117"/>
      <c r="E18" s="117"/>
      <c r="F18" s="117"/>
      <c r="G18" s="117"/>
      <c r="H18" s="117"/>
      <c r="I18" s="117"/>
      <c r="J18" s="117"/>
      <c r="N18" s="113"/>
    </row>
    <row r="19" spans="1:14" ht="22.5" customHeight="1">
      <c r="A19" s="155">
        <v>14</v>
      </c>
      <c r="B19" s="120" t="s">
        <v>56</v>
      </c>
      <c r="C19" s="119" t="s">
        <v>57</v>
      </c>
      <c r="D19" s="119" t="s">
        <v>57</v>
      </c>
      <c r="E19" s="119" t="s">
        <v>57</v>
      </c>
      <c r="F19" s="119" t="s">
        <v>57</v>
      </c>
      <c r="G19" s="119" t="s">
        <v>57</v>
      </c>
      <c r="H19" s="119" t="s">
        <v>57</v>
      </c>
      <c r="I19" s="119" t="s">
        <v>57</v>
      </c>
      <c r="J19" s="119" t="s">
        <v>57</v>
      </c>
      <c r="N19" s="113"/>
    </row>
    <row r="20" spans="1:14" ht="22.5" customHeight="1">
      <c r="A20" s="155">
        <v>15</v>
      </c>
      <c r="B20" s="118" t="s">
        <v>52</v>
      </c>
      <c r="C20" s="118"/>
      <c r="D20" s="118"/>
      <c r="E20" s="118"/>
      <c r="F20" s="118"/>
      <c r="G20" s="118"/>
      <c r="H20" s="118"/>
      <c r="I20" s="118"/>
      <c r="J20" s="118"/>
      <c r="N20" s="113"/>
    </row>
    <row r="21" spans="1:14" ht="22.5" customHeight="1">
      <c r="A21" s="155">
        <v>16</v>
      </c>
      <c r="B21" s="118" t="s">
        <v>53</v>
      </c>
      <c r="C21" s="170">
        <v>3168</v>
      </c>
      <c r="D21" s="170">
        <f>3653-413</f>
        <v>3240</v>
      </c>
      <c r="E21" s="170">
        <v>4842</v>
      </c>
      <c r="F21" s="170">
        <v>4842</v>
      </c>
      <c r="G21" s="170">
        <f>ROUND((F21*1.015),0)</f>
        <v>4915</v>
      </c>
      <c r="H21" s="170">
        <f t="shared" ref="H21:J21" si="2">ROUND((G21*1.015),0)</f>
        <v>4989</v>
      </c>
      <c r="I21" s="170">
        <f t="shared" si="2"/>
        <v>5064</v>
      </c>
      <c r="J21" s="170">
        <f t="shared" si="2"/>
        <v>5140</v>
      </c>
      <c r="N21" s="113"/>
    </row>
    <row r="22" spans="1:14" ht="22.5" customHeight="1">
      <c r="A22" s="155">
        <v>17</v>
      </c>
      <c r="B22" s="117" t="s">
        <v>54</v>
      </c>
      <c r="C22" s="170">
        <v>70435</v>
      </c>
      <c r="D22" s="171">
        <v>75916</v>
      </c>
      <c r="E22" s="171">
        <v>81178</v>
      </c>
      <c r="F22" s="171">
        <f>86020-F21</f>
        <v>81178</v>
      </c>
      <c r="G22" s="171">
        <v>90088</v>
      </c>
      <c r="H22" s="171">
        <v>94479</v>
      </c>
      <c r="I22" s="171">
        <v>97953</v>
      </c>
      <c r="J22" s="171">
        <v>100988</v>
      </c>
      <c r="N22" s="113"/>
    </row>
    <row r="23" spans="1:14" ht="22.5" customHeight="1">
      <c r="A23" s="155">
        <v>18</v>
      </c>
      <c r="B23" s="116" t="s">
        <v>58</v>
      </c>
      <c r="C23" s="172">
        <f>SUM(C20:C22)</f>
        <v>73603</v>
      </c>
      <c r="D23" s="172">
        <f t="shared" ref="D23:J23" si="3">SUM(D20:D22)</f>
        <v>79156</v>
      </c>
      <c r="E23" s="172">
        <f t="shared" si="3"/>
        <v>86020</v>
      </c>
      <c r="F23" s="172">
        <f t="shared" si="3"/>
        <v>86020</v>
      </c>
      <c r="G23" s="172">
        <f t="shared" si="3"/>
        <v>95003</v>
      </c>
      <c r="H23" s="172">
        <f t="shared" si="3"/>
        <v>99468</v>
      </c>
      <c r="I23" s="172">
        <f t="shared" si="3"/>
        <v>103017</v>
      </c>
      <c r="J23" s="172">
        <f t="shared" si="3"/>
        <v>106128</v>
      </c>
      <c r="N23" s="113"/>
    </row>
    <row r="24" spans="1:14" ht="22.5" customHeight="1" thickBot="1">
      <c r="A24" s="156">
        <v>19</v>
      </c>
      <c r="B24" s="115" t="s">
        <v>59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N24" s="113"/>
    </row>
    <row r="25" spans="1:14">
      <c r="B25" s="114"/>
      <c r="C25" s="114"/>
      <c r="D25" s="114"/>
      <c r="E25" s="114"/>
      <c r="F25" s="114"/>
      <c r="G25" s="114"/>
      <c r="H25" s="114"/>
      <c r="I25" s="114"/>
      <c r="J25" s="114"/>
      <c r="K25" s="114"/>
    </row>
    <row r="26" spans="1:14">
      <c r="B26" s="327" t="s">
        <v>60</v>
      </c>
      <c r="C26" s="328"/>
      <c r="D26" s="328"/>
      <c r="E26" s="328"/>
      <c r="F26" s="328"/>
      <c r="G26" s="328"/>
      <c r="H26" s="328"/>
      <c r="I26" s="328"/>
      <c r="J26" s="328"/>
      <c r="K26" s="328"/>
      <c r="L26" s="2"/>
      <c r="M26" s="2"/>
    </row>
    <row r="27" spans="1:14" ht="22.5" customHeight="1">
      <c r="B27" s="175" t="s">
        <v>88</v>
      </c>
      <c r="C27" s="174"/>
      <c r="D27" s="174"/>
      <c r="E27" s="174"/>
      <c r="F27" s="174"/>
      <c r="G27" s="174"/>
      <c r="H27" s="174"/>
      <c r="I27" s="174"/>
      <c r="J27" s="174"/>
      <c r="K27" s="174"/>
    </row>
    <row r="28" spans="1:14">
      <c r="B28" s="174"/>
      <c r="C28" s="174"/>
      <c r="D28" s="174"/>
      <c r="E28" s="174"/>
      <c r="F28" s="174"/>
      <c r="G28" s="174"/>
      <c r="H28" s="174"/>
      <c r="I28" s="174"/>
      <c r="J28" s="174"/>
      <c r="K28" s="174"/>
    </row>
  </sheetData>
  <mergeCells count="15">
    <mergeCell ref="C3:J3"/>
    <mergeCell ref="A2:J2"/>
    <mergeCell ref="I4:J4"/>
    <mergeCell ref="G4:H4"/>
    <mergeCell ref="A3:B3"/>
    <mergeCell ref="B26:K26"/>
    <mergeCell ref="D11:D12"/>
    <mergeCell ref="E11:E12"/>
    <mergeCell ref="F11:F12"/>
    <mergeCell ref="G11:G12"/>
    <mergeCell ref="H11:H12"/>
    <mergeCell ref="I11:I12"/>
    <mergeCell ref="J11:J12"/>
    <mergeCell ref="E14:J17"/>
    <mergeCell ref="C11:C12"/>
  </mergeCells>
  <pageMargins left="0.78740157480314965" right="0.98425196850393704" top="0.98425196850393704" bottom="0.98425196850393704" header="0.51181102362204722" footer="0.51181102362204722"/>
  <pageSetup paperSize="9" scale="74" orientation="landscape" r:id="rId1"/>
  <headerFooter alignWithMargins="0">
    <oddHeader>&amp;LWirtschaftsplan für Eigenbetriebe und Museumsstiftungen
3. Personalplan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7"/>
  <sheetViews>
    <sheetView view="pageLayout" zoomScale="50" zoomScaleNormal="40" zoomScalePageLayoutView="50" workbookViewId="0">
      <selection activeCell="D52" sqref="D52"/>
    </sheetView>
  </sheetViews>
  <sheetFormatPr baseColWidth="10" defaultColWidth="5" defaultRowHeight="12.75"/>
  <cols>
    <col min="1" max="1" width="4.28515625" customWidth="1"/>
    <col min="2" max="2" width="48.85546875" customWidth="1"/>
    <col min="3" max="3" width="33.42578125" customWidth="1"/>
    <col min="4" max="4" width="16.42578125" customWidth="1"/>
    <col min="5" max="5" width="9.28515625" customWidth="1"/>
    <col min="6" max="9" width="12.7109375" customWidth="1"/>
    <col min="10" max="10" width="14" customWidth="1"/>
    <col min="11" max="14" width="12.7109375" customWidth="1"/>
  </cols>
  <sheetData>
    <row r="2" spans="1:14" ht="18">
      <c r="A2" s="345" t="s">
        <v>123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7"/>
    </row>
    <row r="3" spans="1:14" ht="18" customHeight="1">
      <c r="A3" s="348" t="s">
        <v>144</v>
      </c>
      <c r="B3" s="349"/>
      <c r="C3" s="350" t="s">
        <v>137</v>
      </c>
      <c r="D3" s="350"/>
      <c r="E3" s="350"/>
      <c r="F3" s="350"/>
      <c r="G3" s="350"/>
      <c r="H3" s="350"/>
      <c r="I3" s="350"/>
      <c r="J3" s="350"/>
      <c r="K3" s="350"/>
      <c r="L3" s="350"/>
      <c r="M3" s="351"/>
    </row>
    <row r="4" spans="1:14" ht="18" customHeight="1">
      <c r="A4" s="162"/>
      <c r="B4" s="163"/>
      <c r="C4" s="161"/>
      <c r="D4" s="161"/>
      <c r="E4" s="161"/>
      <c r="F4" s="161"/>
      <c r="G4" s="161"/>
      <c r="H4" s="161"/>
      <c r="I4" s="161"/>
      <c r="J4" s="352" t="s">
        <v>75</v>
      </c>
      <c r="K4" s="353"/>
      <c r="L4" s="354" t="s">
        <v>74</v>
      </c>
      <c r="M4" s="353"/>
    </row>
    <row r="5" spans="1:14" ht="25.5">
      <c r="A5" s="55" t="s">
        <v>24</v>
      </c>
      <c r="B5" s="56" t="s">
        <v>19</v>
      </c>
      <c r="C5" s="57" t="s">
        <v>25</v>
      </c>
      <c r="D5" s="343" t="s">
        <v>69</v>
      </c>
      <c r="E5" s="191" t="s">
        <v>26</v>
      </c>
      <c r="F5" s="188" t="s">
        <v>82</v>
      </c>
      <c r="G5" s="188" t="s">
        <v>82</v>
      </c>
      <c r="H5" s="188" t="s">
        <v>17</v>
      </c>
      <c r="I5" s="188" t="s">
        <v>81</v>
      </c>
      <c r="J5" s="188" t="s">
        <v>138</v>
      </c>
      <c r="K5" s="188" t="s">
        <v>138</v>
      </c>
      <c r="L5" s="196" t="s">
        <v>138</v>
      </c>
      <c r="M5" s="197" t="s">
        <v>138</v>
      </c>
      <c r="N5" s="106"/>
    </row>
    <row r="6" spans="1:14" ht="39.75" customHeight="1">
      <c r="A6" s="58"/>
      <c r="B6" s="59"/>
      <c r="C6" s="59"/>
      <c r="D6" s="344"/>
      <c r="E6" s="59" t="s">
        <v>27</v>
      </c>
      <c r="F6" s="198">
        <v>2015</v>
      </c>
      <c r="G6" s="198">
        <v>2016</v>
      </c>
      <c r="H6" s="198">
        <v>2017</v>
      </c>
      <c r="I6" s="198">
        <v>2017</v>
      </c>
      <c r="J6" s="199">
        <v>2018</v>
      </c>
      <c r="K6" s="199">
        <v>2019</v>
      </c>
      <c r="L6" s="200">
        <v>2020</v>
      </c>
      <c r="M6" s="199">
        <v>2021</v>
      </c>
    </row>
    <row r="7" spans="1:14">
      <c r="A7" s="60">
        <v>1</v>
      </c>
      <c r="B7" s="61" t="s">
        <v>28</v>
      </c>
      <c r="C7" s="62"/>
      <c r="D7" s="62"/>
      <c r="E7" s="63"/>
      <c r="F7" s="64"/>
      <c r="G7" s="64"/>
      <c r="H7" s="64"/>
      <c r="I7" s="65"/>
      <c r="J7" s="65"/>
      <c r="K7" s="66"/>
      <c r="L7" s="64"/>
      <c r="M7" s="65"/>
    </row>
    <row r="8" spans="1:14">
      <c r="A8" s="60"/>
      <c r="B8" s="67" t="s">
        <v>45</v>
      </c>
      <c r="C8" s="109" t="s">
        <v>40</v>
      </c>
      <c r="D8" s="109"/>
      <c r="E8" s="63"/>
      <c r="F8" s="76"/>
      <c r="G8" s="76"/>
      <c r="H8" s="76"/>
      <c r="I8" s="69"/>
      <c r="J8" s="65"/>
      <c r="K8" s="66"/>
      <c r="L8" s="64"/>
      <c r="M8" s="65"/>
    </row>
    <row r="9" spans="1:14">
      <c r="A9" s="60"/>
      <c r="B9" s="61"/>
      <c r="C9" s="109" t="s">
        <v>41</v>
      </c>
      <c r="D9" s="109"/>
      <c r="E9" s="63"/>
      <c r="F9" s="76"/>
      <c r="G9" s="76"/>
      <c r="H9" s="76"/>
      <c r="I9" s="69"/>
      <c r="J9" s="65"/>
      <c r="K9" s="66"/>
      <c r="L9" s="64"/>
      <c r="M9" s="65"/>
    </row>
    <row r="10" spans="1:14">
      <c r="A10" s="60"/>
      <c r="B10" s="67" t="s">
        <v>47</v>
      </c>
      <c r="C10" s="109" t="s">
        <v>47</v>
      </c>
      <c r="D10" s="109"/>
      <c r="E10" s="63"/>
      <c r="F10" s="76"/>
      <c r="G10" s="76"/>
      <c r="H10" s="76"/>
      <c r="I10" s="69"/>
      <c r="J10" s="65"/>
      <c r="K10" s="66"/>
      <c r="L10" s="64"/>
      <c r="M10" s="65"/>
      <c r="N10" s="159"/>
    </row>
    <row r="11" spans="1:14">
      <c r="A11" s="60"/>
      <c r="B11" s="67" t="s">
        <v>46</v>
      </c>
      <c r="C11" s="109" t="s">
        <v>40</v>
      </c>
      <c r="D11" s="109"/>
      <c r="E11" s="63"/>
      <c r="F11" s="76"/>
      <c r="G11" s="76"/>
      <c r="H11" s="76"/>
      <c r="I11" s="69"/>
      <c r="J11" s="65"/>
      <c r="K11" s="66"/>
      <c r="L11" s="64"/>
      <c r="M11" s="65"/>
      <c r="N11" s="159"/>
    </row>
    <row r="12" spans="1:14">
      <c r="A12" s="60"/>
      <c r="B12" s="61"/>
      <c r="C12" s="109" t="s">
        <v>41</v>
      </c>
      <c r="D12" s="109"/>
      <c r="E12" s="63"/>
      <c r="F12" s="76"/>
      <c r="G12" s="76"/>
      <c r="H12" s="64"/>
      <c r="I12" s="69"/>
      <c r="J12" s="65"/>
      <c r="K12" s="66"/>
      <c r="L12" s="64"/>
      <c r="M12" s="65"/>
      <c r="N12" s="159"/>
    </row>
    <row r="13" spans="1:14">
      <c r="A13" s="60"/>
      <c r="B13" s="67" t="s">
        <v>47</v>
      </c>
      <c r="C13" s="62" t="s">
        <v>29</v>
      </c>
      <c r="D13" s="62"/>
      <c r="E13" s="63"/>
      <c r="F13" s="68"/>
      <c r="G13" s="68"/>
      <c r="H13" s="80"/>
      <c r="I13" s="69"/>
      <c r="J13" s="65"/>
      <c r="K13" s="66"/>
      <c r="L13" s="64"/>
      <c r="M13" s="65"/>
      <c r="N13" s="159"/>
    </row>
    <row r="14" spans="1:14">
      <c r="A14" s="60"/>
      <c r="B14" s="70" t="s">
        <v>30</v>
      </c>
      <c r="C14" s="71"/>
      <c r="D14" s="71"/>
      <c r="E14" s="72"/>
      <c r="F14" s="73">
        <v>0</v>
      </c>
      <c r="G14" s="73">
        <v>0</v>
      </c>
      <c r="H14" s="75">
        <v>0</v>
      </c>
      <c r="I14" s="73">
        <v>0</v>
      </c>
      <c r="J14" s="73">
        <v>0</v>
      </c>
      <c r="K14" s="74">
        <v>0</v>
      </c>
      <c r="L14" s="75">
        <v>0</v>
      </c>
      <c r="M14" s="73">
        <v>0</v>
      </c>
      <c r="N14" s="159"/>
    </row>
    <row r="15" spans="1:14">
      <c r="A15" s="60"/>
      <c r="B15" s="67"/>
      <c r="C15" s="62"/>
      <c r="D15" s="62"/>
      <c r="E15" s="63"/>
      <c r="F15" s="76"/>
      <c r="G15" s="76"/>
      <c r="H15" s="64"/>
      <c r="I15" s="69"/>
      <c r="J15" s="65"/>
      <c r="K15" s="66"/>
      <c r="L15" s="64"/>
      <c r="M15" s="65"/>
      <c r="N15" s="159"/>
    </row>
    <row r="16" spans="1:14">
      <c r="A16" s="60">
        <v>2</v>
      </c>
      <c r="B16" s="61" t="s">
        <v>31</v>
      </c>
      <c r="C16" s="62"/>
      <c r="D16" s="62"/>
      <c r="E16" s="63"/>
      <c r="F16" s="76"/>
      <c r="G16" s="76"/>
      <c r="H16" s="64"/>
      <c r="I16" s="69"/>
      <c r="J16" s="65"/>
      <c r="K16" s="66"/>
      <c r="L16" s="64"/>
      <c r="M16" s="65"/>
      <c r="N16" s="159"/>
    </row>
    <row r="17" spans="1:14">
      <c r="A17" s="60"/>
      <c r="B17" s="67" t="s">
        <v>42</v>
      </c>
      <c r="C17" s="109" t="s">
        <v>40</v>
      </c>
      <c r="D17" s="109"/>
      <c r="E17" s="63"/>
      <c r="F17" s="76"/>
      <c r="G17" s="76"/>
      <c r="H17" s="64"/>
      <c r="I17" s="69"/>
      <c r="J17" s="65"/>
      <c r="K17" s="66"/>
      <c r="L17" s="64"/>
      <c r="M17" s="65"/>
      <c r="N17" s="159"/>
    </row>
    <row r="18" spans="1:14">
      <c r="A18" s="60"/>
      <c r="B18" s="61"/>
      <c r="C18" s="109" t="s">
        <v>41</v>
      </c>
      <c r="D18" s="109"/>
      <c r="E18" s="63"/>
      <c r="F18" s="64"/>
      <c r="G18" s="64"/>
      <c r="H18" s="64"/>
      <c r="I18" s="69"/>
      <c r="J18" s="65"/>
      <c r="K18" s="66"/>
      <c r="L18" s="64"/>
      <c r="M18" s="65"/>
      <c r="N18" s="159"/>
    </row>
    <row r="19" spans="1:14">
      <c r="A19" s="60"/>
      <c r="B19" s="77" t="s">
        <v>47</v>
      </c>
      <c r="C19" s="78" t="s">
        <v>29</v>
      </c>
      <c r="D19" s="78"/>
      <c r="E19" s="79"/>
      <c r="F19" s="80"/>
      <c r="G19" s="80"/>
      <c r="H19" s="80"/>
      <c r="I19" s="69"/>
      <c r="J19" s="65"/>
      <c r="K19" s="81"/>
      <c r="L19" s="64"/>
      <c r="M19" s="64"/>
      <c r="N19" s="159"/>
    </row>
    <row r="20" spans="1:14">
      <c r="A20" s="82"/>
      <c r="B20" s="83" t="s">
        <v>32</v>
      </c>
      <c r="C20" s="72"/>
      <c r="D20" s="84"/>
      <c r="E20" s="84"/>
      <c r="F20" s="73">
        <v>0</v>
      </c>
      <c r="G20" s="73">
        <v>0</v>
      </c>
      <c r="H20" s="75">
        <v>0</v>
      </c>
      <c r="I20" s="73">
        <v>0</v>
      </c>
      <c r="J20" s="73">
        <v>0</v>
      </c>
      <c r="K20" s="74">
        <v>0</v>
      </c>
      <c r="L20" s="75">
        <v>0</v>
      </c>
      <c r="M20" s="73">
        <v>0</v>
      </c>
      <c r="N20" s="159"/>
    </row>
    <row r="21" spans="1:14" s="91" customFormat="1">
      <c r="A21" s="82"/>
      <c r="B21" s="85"/>
      <c r="C21" s="86"/>
      <c r="D21" s="130"/>
      <c r="E21" s="87"/>
      <c r="F21" s="88"/>
      <c r="G21" s="88"/>
      <c r="H21" s="88"/>
      <c r="I21" s="89"/>
      <c r="J21" s="90"/>
      <c r="K21" s="90"/>
      <c r="L21" s="88"/>
      <c r="M21" s="88"/>
      <c r="N21" s="160"/>
    </row>
    <row r="22" spans="1:14">
      <c r="A22" s="92">
        <v>3</v>
      </c>
      <c r="B22" s="93" t="s">
        <v>33</v>
      </c>
      <c r="C22" s="94"/>
      <c r="D22" s="94"/>
      <c r="E22" s="63"/>
      <c r="F22" s="64"/>
      <c r="G22" s="64"/>
      <c r="H22" s="64"/>
      <c r="I22" s="76"/>
      <c r="J22" s="64"/>
      <c r="K22" s="81"/>
      <c r="L22" s="64"/>
      <c r="M22" s="64"/>
      <c r="N22" s="159"/>
    </row>
    <row r="23" spans="1:14">
      <c r="A23" s="92"/>
      <c r="B23" s="95" t="s">
        <v>48</v>
      </c>
      <c r="C23" s="201" t="s">
        <v>40</v>
      </c>
      <c r="D23" s="201"/>
      <c r="E23" s="63"/>
      <c r="F23" s="64"/>
      <c r="G23" s="64"/>
      <c r="H23" s="64"/>
      <c r="I23" s="76"/>
      <c r="J23" s="64"/>
      <c r="K23" s="81"/>
      <c r="L23" s="64"/>
      <c r="M23" s="64"/>
      <c r="N23" s="159"/>
    </row>
    <row r="24" spans="1:14">
      <c r="A24" s="92"/>
      <c r="B24" s="93"/>
      <c r="C24" s="201" t="s">
        <v>41</v>
      </c>
      <c r="D24" s="201"/>
      <c r="E24" s="63"/>
      <c r="F24" s="64"/>
      <c r="G24" s="64"/>
      <c r="H24" s="64"/>
      <c r="I24" s="76"/>
      <c r="J24" s="64"/>
      <c r="K24" s="81"/>
      <c r="L24" s="64"/>
      <c r="M24" s="64"/>
      <c r="N24" s="159"/>
    </row>
    <row r="25" spans="1:14">
      <c r="A25" s="92"/>
      <c r="B25" s="95" t="s">
        <v>47</v>
      </c>
      <c r="C25" s="96" t="s">
        <v>29</v>
      </c>
      <c r="D25" s="131"/>
      <c r="E25" s="97"/>
      <c r="F25" s="64"/>
      <c r="G25" s="64"/>
      <c r="H25" s="64"/>
      <c r="I25" s="76"/>
      <c r="J25" s="64"/>
      <c r="K25" s="81"/>
      <c r="L25" s="64"/>
      <c r="M25" s="64"/>
      <c r="N25" s="159"/>
    </row>
    <row r="26" spans="1:14">
      <c r="A26" s="92"/>
      <c r="B26" s="70" t="s">
        <v>34</v>
      </c>
      <c r="C26" s="71"/>
      <c r="D26" s="71"/>
      <c r="E26" s="72"/>
      <c r="F26" s="73">
        <v>0</v>
      </c>
      <c r="G26" s="73">
        <v>0</v>
      </c>
      <c r="H26" s="75">
        <v>0</v>
      </c>
      <c r="I26" s="73">
        <v>0</v>
      </c>
      <c r="J26" s="73">
        <v>0</v>
      </c>
      <c r="K26" s="74">
        <v>0</v>
      </c>
      <c r="L26" s="75">
        <v>0</v>
      </c>
      <c r="M26" s="73">
        <v>0</v>
      </c>
      <c r="N26" s="159"/>
    </row>
    <row r="27" spans="1:14">
      <c r="A27" s="92"/>
      <c r="B27" s="98"/>
      <c r="C27" s="94"/>
      <c r="D27" s="94"/>
      <c r="E27" s="63"/>
      <c r="F27" s="64"/>
      <c r="G27" s="64"/>
      <c r="H27" s="64"/>
      <c r="I27" s="76"/>
      <c r="J27" s="64"/>
      <c r="K27" s="81"/>
      <c r="L27" s="64"/>
      <c r="M27" s="64"/>
      <c r="N27" s="159"/>
    </row>
    <row r="28" spans="1:14" ht="33" customHeight="1">
      <c r="A28" s="99">
        <v>4</v>
      </c>
      <c r="B28" s="100" t="s">
        <v>35</v>
      </c>
      <c r="C28" s="94"/>
      <c r="D28" s="94"/>
      <c r="E28" s="63"/>
      <c r="F28" s="64"/>
      <c r="G28" s="64"/>
      <c r="H28" s="64"/>
      <c r="I28" s="76"/>
      <c r="J28" s="64"/>
      <c r="K28" s="81"/>
      <c r="L28" s="64"/>
      <c r="M28" s="64"/>
      <c r="N28" s="159"/>
    </row>
    <row r="29" spans="1:14">
      <c r="A29" s="60"/>
      <c r="B29" s="67" t="s">
        <v>43</v>
      </c>
      <c r="C29" s="109" t="s">
        <v>40</v>
      </c>
      <c r="D29" s="109"/>
      <c r="E29" s="63"/>
      <c r="F29" s="64"/>
      <c r="G29" s="64"/>
      <c r="H29" s="64"/>
      <c r="I29" s="69"/>
      <c r="J29" s="65"/>
      <c r="K29" s="66"/>
      <c r="L29" s="64"/>
      <c r="M29" s="65"/>
      <c r="N29" s="159"/>
    </row>
    <row r="30" spans="1:14">
      <c r="A30" s="60"/>
      <c r="B30" s="61"/>
      <c r="C30" s="109" t="s">
        <v>41</v>
      </c>
      <c r="D30" s="109"/>
      <c r="E30" s="63"/>
      <c r="F30" s="64"/>
      <c r="G30" s="64"/>
      <c r="H30" s="64"/>
      <c r="I30" s="69"/>
      <c r="J30" s="65"/>
      <c r="K30" s="66"/>
      <c r="L30" s="64"/>
      <c r="M30" s="65"/>
      <c r="N30" s="159"/>
    </row>
    <row r="31" spans="1:14">
      <c r="A31" s="60"/>
      <c r="B31" s="77" t="s">
        <v>47</v>
      </c>
      <c r="C31" s="62" t="s">
        <v>29</v>
      </c>
      <c r="D31" s="62"/>
      <c r="E31" s="63"/>
      <c r="F31" s="64"/>
      <c r="G31" s="64"/>
      <c r="H31" s="64"/>
      <c r="I31" s="69"/>
      <c r="J31" s="65"/>
      <c r="K31" s="66"/>
      <c r="L31" s="64"/>
      <c r="M31" s="65"/>
      <c r="N31" s="159"/>
    </row>
    <row r="32" spans="1:14">
      <c r="A32" s="110"/>
      <c r="B32" s="111" t="s">
        <v>36</v>
      </c>
      <c r="C32" s="71"/>
      <c r="D32" s="71"/>
      <c r="E32" s="71"/>
      <c r="F32" s="73">
        <v>0</v>
      </c>
      <c r="G32" s="73">
        <v>0</v>
      </c>
      <c r="H32" s="75">
        <v>0</v>
      </c>
      <c r="I32" s="73">
        <v>0</v>
      </c>
      <c r="J32" s="73">
        <v>0</v>
      </c>
      <c r="K32" s="74">
        <v>0</v>
      </c>
      <c r="L32" s="75">
        <v>0</v>
      </c>
      <c r="M32" s="73">
        <v>0</v>
      </c>
      <c r="N32" s="159"/>
    </row>
    <row r="33" spans="1:15">
      <c r="A33" s="60">
        <v>5</v>
      </c>
      <c r="B33" s="61" t="s">
        <v>37</v>
      </c>
      <c r="C33" s="62"/>
      <c r="D33" s="62"/>
      <c r="E33" s="63"/>
      <c r="F33" s="64"/>
      <c r="G33" s="64"/>
      <c r="H33" s="64"/>
      <c r="I33" s="69"/>
      <c r="J33" s="65"/>
      <c r="K33" s="66"/>
      <c r="L33" s="64"/>
      <c r="M33" s="65"/>
      <c r="N33" s="159"/>
    </row>
    <row r="34" spans="1:15">
      <c r="A34" s="60"/>
      <c r="B34" s="67" t="s">
        <v>44</v>
      </c>
      <c r="C34" s="109" t="s">
        <v>40</v>
      </c>
      <c r="D34" s="109"/>
      <c r="E34" s="63"/>
      <c r="F34" s="64"/>
      <c r="G34" s="64"/>
      <c r="H34" s="64"/>
      <c r="I34" s="65"/>
      <c r="J34" s="65"/>
      <c r="K34" s="66"/>
      <c r="L34" s="64"/>
      <c r="M34" s="65"/>
      <c r="N34" s="159"/>
    </row>
    <row r="35" spans="1:15">
      <c r="A35" s="60"/>
      <c r="B35" s="61"/>
      <c r="C35" s="109" t="s">
        <v>41</v>
      </c>
      <c r="D35" s="109"/>
      <c r="E35" s="63"/>
      <c r="F35" s="64"/>
      <c r="G35" s="64"/>
      <c r="H35" s="64"/>
      <c r="I35" s="65"/>
      <c r="J35" s="65"/>
      <c r="K35" s="66"/>
      <c r="L35" s="64"/>
      <c r="M35" s="65"/>
      <c r="N35" s="159"/>
    </row>
    <row r="36" spans="1:15">
      <c r="A36" s="60"/>
      <c r="B36" s="67" t="s">
        <v>47</v>
      </c>
      <c r="C36" s="62" t="s">
        <v>29</v>
      </c>
      <c r="D36" s="62"/>
      <c r="E36" s="63"/>
      <c r="F36" s="64"/>
      <c r="G36" s="64"/>
      <c r="H36" s="64"/>
      <c r="I36" s="65"/>
      <c r="J36" s="64"/>
      <c r="K36" s="81"/>
      <c r="L36" s="64"/>
      <c r="M36" s="64"/>
      <c r="N36" s="159"/>
    </row>
    <row r="37" spans="1:15">
      <c r="A37" s="60"/>
      <c r="B37" s="70" t="s">
        <v>38</v>
      </c>
      <c r="C37" s="101"/>
      <c r="D37" s="101"/>
      <c r="E37" s="102"/>
      <c r="F37" s="73">
        <v>0</v>
      </c>
      <c r="G37" s="73">
        <v>0</v>
      </c>
      <c r="H37" s="75">
        <v>0</v>
      </c>
      <c r="I37" s="73">
        <v>0</v>
      </c>
      <c r="J37" s="73">
        <v>0</v>
      </c>
      <c r="K37" s="74">
        <v>0</v>
      </c>
      <c r="L37" s="75">
        <v>0</v>
      </c>
      <c r="M37" s="73">
        <v>0</v>
      </c>
      <c r="N37" s="159"/>
    </row>
    <row r="38" spans="1:15" ht="19.5" customHeight="1">
      <c r="A38" s="107">
        <v>6</v>
      </c>
      <c r="B38" s="103" t="s">
        <v>80</v>
      </c>
      <c r="C38" s="62"/>
      <c r="D38" s="62"/>
      <c r="E38" s="63"/>
      <c r="F38" s="64">
        <v>483</v>
      </c>
      <c r="G38" s="64">
        <v>501</v>
      </c>
      <c r="H38" s="64">
        <v>558</v>
      </c>
      <c r="I38" s="65">
        <v>558</v>
      </c>
      <c r="J38" s="65">
        <v>566</v>
      </c>
      <c r="K38" s="65">
        <v>575</v>
      </c>
      <c r="L38" s="65">
        <v>583</v>
      </c>
      <c r="M38" s="65">
        <v>592</v>
      </c>
      <c r="N38" s="104"/>
      <c r="O38" s="104"/>
    </row>
    <row r="39" spans="1:15">
      <c r="A39" s="60"/>
      <c r="B39" s="61" t="s">
        <v>86</v>
      </c>
      <c r="C39" s="62"/>
      <c r="D39" s="62"/>
      <c r="E39" s="63"/>
      <c r="F39" s="64"/>
      <c r="G39" s="64"/>
      <c r="H39" s="64"/>
      <c r="I39" s="65"/>
      <c r="J39" s="64"/>
      <c r="K39" s="81"/>
      <c r="L39" s="108"/>
      <c r="M39" s="64"/>
      <c r="N39" s="159"/>
    </row>
    <row r="40" spans="1:15">
      <c r="A40" s="105"/>
      <c r="B40" s="202" t="s">
        <v>39</v>
      </c>
      <c r="C40" s="203"/>
      <c r="D40" s="203"/>
      <c r="E40" s="204"/>
      <c r="F40" s="205">
        <f>F38</f>
        <v>483</v>
      </c>
      <c r="G40" s="205">
        <f t="shared" ref="G40:M40" si="0">G38</f>
        <v>501</v>
      </c>
      <c r="H40" s="205">
        <f t="shared" si="0"/>
        <v>558</v>
      </c>
      <c r="I40" s="205">
        <f t="shared" si="0"/>
        <v>558</v>
      </c>
      <c r="J40" s="205">
        <f t="shared" si="0"/>
        <v>566</v>
      </c>
      <c r="K40" s="205">
        <f t="shared" si="0"/>
        <v>575</v>
      </c>
      <c r="L40" s="205">
        <f t="shared" si="0"/>
        <v>583</v>
      </c>
      <c r="M40" s="205">
        <f t="shared" si="0"/>
        <v>592</v>
      </c>
      <c r="N40" s="159"/>
    </row>
    <row r="41" spans="1:15">
      <c r="N41" s="159"/>
    </row>
    <row r="42" spans="1:15">
      <c r="A42" s="125">
        <v>1</v>
      </c>
      <c r="B42" s="165" t="s">
        <v>63</v>
      </c>
      <c r="N42" s="159"/>
    </row>
    <row r="43" spans="1:15">
      <c r="A43" s="126"/>
      <c r="B43" s="112"/>
      <c r="N43" s="159"/>
    </row>
    <row r="44" spans="1:15">
      <c r="N44" s="159"/>
    </row>
    <row r="45" spans="1:15">
      <c r="N45" s="159"/>
    </row>
    <row r="46" spans="1:15">
      <c r="N46" s="159"/>
    </row>
    <row r="47" spans="1:15">
      <c r="N47" s="159"/>
    </row>
  </sheetData>
  <mergeCells count="6">
    <mergeCell ref="D5:D6"/>
    <mergeCell ref="A2:M2"/>
    <mergeCell ref="A3:B3"/>
    <mergeCell ref="C3:M3"/>
    <mergeCell ref="J4:K4"/>
    <mergeCell ref="L4:M4"/>
  </mergeCells>
  <pageMargins left="0.70866141732283472" right="0.70866141732283472" top="0.78740157480314965" bottom="0.78740157480314965" header="0.31496062992125984" footer="0.31496062992125984"/>
  <pageSetup paperSize="9" scale="62" orientation="landscape" r:id="rId1"/>
  <headerFooter alignWithMargins="0">
    <oddHeader>&amp;L&amp;12Wirtschaftsplan für Eigenbetriebe und Museumsstiftungen
4. Investitionsplan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Deckblatt</vt:lpstr>
      <vt:lpstr>Erfolgsplan</vt:lpstr>
      <vt:lpstr>Vermögensplan</vt:lpstr>
      <vt:lpstr>Personalplan</vt:lpstr>
      <vt:lpstr>Investitionsplan</vt:lpstr>
      <vt:lpstr>Personalplan!Druckbereich</vt:lpstr>
      <vt:lpstr>Deckblatt!Print_Area</vt:lpstr>
      <vt:lpstr>Erfolgsplan!Print_Area</vt:lpstr>
      <vt:lpstr>Vermögensplan!Print_Area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2018-05-22T14:08:08Z</dcterms:created>
  <dcterms:modified xsi:type="dcterms:W3CDTF">2018-05-22T14:08:15Z</dcterms:modified>
</cp:coreProperties>
</file>